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65516" windowWidth="23640" windowHeight="14920" tabRatio="500" firstSheet="8" activeTab="12"/>
  </bookViews>
  <sheets>
    <sheet name="Antimony" sheetId="1" r:id="rId1"/>
    <sheet name="Barite" sheetId="2" r:id="rId2"/>
    <sheet name="Boron" sheetId="3" r:id="rId3"/>
    <sheet name="Cadmium" sheetId="4" r:id="rId4"/>
    <sheet name="Cobalt" sheetId="5" r:id="rId5"/>
    <sheet name="Copper" sheetId="6" r:id="rId6"/>
    <sheet name="Fluorspar" sheetId="7" r:id="rId7"/>
    <sheet name="Iron Ore" sheetId="8" r:id="rId8"/>
    <sheet name="Lithium" sheetId="9" r:id="rId9"/>
    <sheet name="Manganese" sheetId="10" r:id="rId10"/>
    <sheet name="Molybdenum" sheetId="11" r:id="rId11"/>
    <sheet name="Nickel" sheetId="12" r:id="rId12"/>
    <sheet name="Tantalum" sheetId="13" r:id="rId13"/>
  </sheets>
  <definedNames/>
  <calcPr fullCalcOnLoad="1"/>
</workbook>
</file>

<file path=xl/sharedStrings.xml><?xml version="1.0" encoding="utf-8"?>
<sst xmlns="http://schemas.openxmlformats.org/spreadsheetml/2006/main" count="171" uniqueCount="29">
  <si>
    <t>Cadmium</t>
  </si>
  <si>
    <t>Cobalt</t>
  </si>
  <si>
    <t>Copper</t>
  </si>
  <si>
    <t>Fluorspar</t>
  </si>
  <si>
    <t>Iron Ore</t>
  </si>
  <si>
    <t>million metric tons</t>
  </si>
  <si>
    <t>(e.g., 800 billion)</t>
  </si>
  <si>
    <t>Lithium</t>
  </si>
  <si>
    <t>Manganese</t>
  </si>
  <si>
    <t>Molybdenum</t>
  </si>
  <si>
    <t>Tantalum</t>
  </si>
  <si>
    <t>(Reserve base)</t>
  </si>
  <si>
    <t>Nickel</t>
  </si>
  <si>
    <t>in 2007 =</t>
  </si>
  <si>
    <t>metric tons</t>
  </si>
  <si>
    <t>Depletion in resources:</t>
  </si>
  <si>
    <t>Year</t>
  </si>
  <si>
    <t>Increase</t>
  </si>
  <si>
    <t>% Increase</t>
  </si>
  <si>
    <t>Average:</t>
  </si>
  <si>
    <t>Remaining World Reserves</t>
  </si>
  <si>
    <t>World Production</t>
  </si>
  <si>
    <t>Est. Production</t>
  </si>
  <si>
    <t>Total global resources</t>
  </si>
  <si>
    <t>Total global resources (reserve base)</t>
  </si>
  <si>
    <t>Antimony</t>
  </si>
  <si>
    <t>Barite</t>
  </si>
  <si>
    <t>Boron</t>
  </si>
  <si>
    <t>Total global resources (Base reserves)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</si>
</sst>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Antimony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Antimony!$B$7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Antimony!$A$8:$A$25</c:f>
              <c:numCache/>
            </c:numRef>
          </c:xVal>
          <c:yVal>
            <c:numRef>
              <c:f>Antimony!$B$8:$B$25</c:f>
              <c:numCache/>
            </c:numRef>
          </c:yVal>
          <c:smooth val="1"/>
        </c:ser>
        <c:axId val="6801071"/>
        <c:axId val="61209640"/>
      </c:scatterChart>
      <c:val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09640"/>
        <c:crosses val="autoZero"/>
        <c:crossBetween val="midCat"/>
        <c:dispUnits/>
      </c:valAx>
      <c:valAx>
        <c:axId val="612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107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Cobalt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Cobalt!$A$31:$A$97</c:f>
              <c:numCache/>
            </c:numRef>
          </c:xVal>
          <c:yVal>
            <c:numRef>
              <c:f>Cobalt!$C$31:$C$97</c:f>
              <c:numCache/>
            </c:numRef>
          </c:yVal>
          <c:smooth val="1"/>
        </c:ser>
        <c:axId val="66439097"/>
        <c:axId val="61080962"/>
      </c:scatterChart>
      <c:valAx>
        <c:axId val="6643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crossBetween val="midCat"/>
        <c:dispUnits/>
      </c:valAx>
      <c:valAx>
        <c:axId val="6108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3909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Copper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Copper!$B$7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Copper!$A$8:$A$25</c:f>
              <c:numCache/>
            </c:numRef>
          </c:xVal>
          <c:yVal>
            <c:numRef>
              <c:f>Copper!$B$8:$B$25</c:f>
              <c:numCache/>
            </c:numRef>
          </c:yVal>
          <c:smooth val="1"/>
        </c:ser>
        <c:axId val="12857747"/>
        <c:axId val="48610860"/>
      </c:scatterChart>
      <c:valAx>
        <c:axId val="1285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0860"/>
        <c:crosses val="autoZero"/>
        <c:crossBetween val="midCat"/>
        <c:dispUnits/>
      </c:valAx>
      <c:valAx>
        <c:axId val="48610860"/>
        <c:scaling>
          <c:orientation val="minMax"/>
          <c:min val="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5774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Copper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Copper!$A$31:$A$132</c:f>
              <c:numCache/>
            </c:numRef>
          </c:xVal>
          <c:yVal>
            <c:numRef>
              <c:f>Copper!$C$31:$C$132</c:f>
              <c:numCache/>
            </c:numRef>
          </c:yVal>
          <c:smooth val="1"/>
        </c:ser>
        <c:axId val="34844557"/>
        <c:axId val="45165558"/>
      </c:scatterChart>
      <c:valAx>
        <c:axId val="34844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65558"/>
        <c:crosses val="autoZero"/>
        <c:crossBetween val="midCat"/>
        <c:dispUnits/>
      </c:valAx>
      <c:valAx>
        <c:axId val="45165558"/>
        <c:scaling>
          <c:orientation val="minMax"/>
          <c:min val="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4455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Fluorspar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Fluorspar!$B$7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Fluorspar!$A$8:$A$25</c:f>
              <c:numCache/>
            </c:numRef>
          </c:xVal>
          <c:yVal>
            <c:numRef>
              <c:f>Fluorspar!$B$8:$B$25</c:f>
              <c:numCache/>
            </c:numRef>
          </c:yVal>
          <c:smooth val="1"/>
        </c:ser>
        <c:axId val="3836839"/>
        <c:axId val="34531552"/>
      </c:scatterChart>
      <c:valAx>
        <c:axId val="383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31552"/>
        <c:crosses val="autoZero"/>
        <c:crossBetween val="midCat"/>
        <c:dispUnits/>
      </c:valAx>
      <c:valAx>
        <c:axId val="34531552"/>
        <c:scaling>
          <c:orientation val="minMax"/>
          <c:min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83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Fluorspar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Fluorspar!$A$31:$A$156</c:f>
              <c:numCache/>
            </c:numRef>
          </c:xVal>
          <c:yVal>
            <c:numRef>
              <c:f>Fluorspar!$C$31:$C$156</c:f>
              <c:numCache/>
            </c:numRef>
          </c:yVal>
          <c:smooth val="1"/>
        </c:ser>
        <c:axId val="42348513"/>
        <c:axId val="45592298"/>
      </c:scatterChart>
      <c:valAx>
        <c:axId val="42348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92298"/>
        <c:crosses val="autoZero"/>
        <c:crossBetween val="midCat"/>
        <c:dispUnits/>
      </c:valAx>
      <c:valAx>
        <c:axId val="4559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4851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Iron Ore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'Iron Ore'!$B$7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'Iron Ore'!$A$8:$A$25</c:f>
              <c:numCache/>
            </c:numRef>
          </c:xVal>
          <c:yVal>
            <c:numRef>
              <c:f>'Iron Ore'!$B$8:$B$25</c:f>
              <c:numCache/>
            </c:numRef>
          </c:yVal>
          <c:smooth val="1"/>
        </c:ser>
        <c:axId val="7677499"/>
        <c:axId val="1988628"/>
      </c:scatterChart>
      <c:valAx>
        <c:axId val="76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8628"/>
        <c:crosses val="autoZero"/>
        <c:crossBetween val="midCat"/>
        <c:dispUnits/>
      </c:valAx>
      <c:valAx>
        <c:axId val="198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Million 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7749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Iron Ore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'Iron Ore'!$A$31:$A$179</c:f>
              <c:numCache/>
            </c:numRef>
          </c:xVal>
          <c:yVal>
            <c:numRef>
              <c:f>'Iron Ore'!$C$31:$C$179</c:f>
              <c:numCache/>
            </c:numRef>
          </c:yVal>
          <c:smooth val="1"/>
        </c:ser>
        <c:axId val="17897653"/>
        <c:axId val="26861150"/>
      </c:scatterChart>
      <c:valAx>
        <c:axId val="1789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1150"/>
        <c:crosses val="autoZero"/>
        <c:crossBetween val="midCat"/>
        <c:dispUnits/>
      </c:valAx>
      <c:valAx>
        <c:axId val="26861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Million 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9765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Lithium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Lithium!$B$7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Lithium!$A$12:$A$25</c:f>
              <c:numCache/>
            </c:numRef>
          </c:xVal>
          <c:yVal>
            <c:numRef>
              <c:f>Lithium!$B$12:$B$25</c:f>
              <c:numCache/>
            </c:numRef>
          </c:yVal>
          <c:smooth val="1"/>
        </c:ser>
        <c:axId val="40423759"/>
        <c:axId val="28269512"/>
      </c:scatterChart>
      <c:valAx>
        <c:axId val="40423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69512"/>
        <c:crosses val="autoZero"/>
        <c:crossBetween val="midCat"/>
        <c:dispUnits/>
      </c:val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2375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Lithium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Lithium!$A$31:$A$101</c:f>
              <c:numCache/>
            </c:numRef>
          </c:xVal>
          <c:yVal>
            <c:numRef>
              <c:f>Lithium!$C$31:$C$101</c:f>
              <c:numCache/>
            </c:numRef>
          </c:yVal>
          <c:smooth val="1"/>
        </c:ser>
        <c:axId val="53099017"/>
        <c:axId val="8129106"/>
      </c:scatterChart>
      <c:valAx>
        <c:axId val="5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crossBetween val="midCat"/>
        <c:dispUnits/>
      </c:valAx>
      <c:valAx>
        <c:axId val="812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901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Manganese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Manganese!$B$7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Manganese!$A$8:$A$25</c:f>
              <c:numCache/>
            </c:numRef>
          </c:xVal>
          <c:yVal>
            <c:numRef>
              <c:f>Manganese!$B$8:$B$25</c:f>
              <c:numCache/>
            </c:numRef>
          </c:yVal>
          <c:smooth val="1"/>
        </c:ser>
        <c:axId val="6053091"/>
        <c:axId val="54477820"/>
      </c:scatterChart>
      <c:valAx>
        <c:axId val="605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7820"/>
        <c:crosses val="autoZero"/>
        <c:crossBetween val="midCat"/>
        <c:dispUnits/>
      </c:valAx>
      <c:valAx>
        <c:axId val="5447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309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Antimony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Projected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Antimony!$A$31:$A$56</c:f>
              <c:numCache/>
            </c:numRef>
          </c:xVal>
          <c:yVal>
            <c:numRef>
              <c:f>Antimony!$C$31:$C$56</c:f>
              <c:numCache/>
            </c:numRef>
          </c:yVal>
          <c:smooth val="1"/>
        </c:ser>
        <c:axId val="14015849"/>
        <c:axId val="59033778"/>
      </c:scatterChart>
      <c:valAx>
        <c:axId val="1401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33778"/>
        <c:crosses val="autoZero"/>
        <c:crossBetween val="midCat"/>
        <c:dispUnits/>
      </c:valAx>
      <c:valAx>
        <c:axId val="59033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584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Manganese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Manganese!$A$31:$A$180</c:f>
              <c:numCache/>
            </c:numRef>
          </c:xVal>
          <c:yVal>
            <c:numRef>
              <c:f>Manganese!$C$31:$C$180</c:f>
              <c:numCache/>
            </c:numRef>
          </c:yVal>
          <c:smooth val="1"/>
        </c:ser>
        <c:axId val="20538333"/>
        <c:axId val="50627270"/>
      </c:scatterChart>
      <c:valAx>
        <c:axId val="20538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7270"/>
        <c:crosses val="autoZero"/>
        <c:crossBetween val="midCat"/>
        <c:dispUnits/>
      </c:val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3833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Molybdenum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Molybdenum!$B$7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Molybdenum!$A$8:$A$25</c:f>
              <c:numCache/>
            </c:numRef>
          </c:xVal>
          <c:yVal>
            <c:numRef>
              <c:f>Molybdenum!$B$8:$B$25</c:f>
              <c:numCache/>
            </c:numRef>
          </c:yVal>
          <c:smooth val="1"/>
        </c:ser>
        <c:axId val="52992247"/>
        <c:axId val="7168176"/>
      </c:scatterChart>
      <c:valAx>
        <c:axId val="52992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68176"/>
        <c:crosses val="autoZero"/>
        <c:crossBetween val="midCat"/>
        <c:dispUnits/>
      </c:val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9224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Molybdenum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Molybdenum!$A$31:$A$75</c:f>
              <c:numCache/>
            </c:numRef>
          </c:xVal>
          <c:yVal>
            <c:numRef>
              <c:f>Molybdenum!$C$31:$C$75</c:f>
              <c:numCache/>
            </c:numRef>
          </c:yVal>
          <c:smooth val="1"/>
        </c:ser>
        <c:axId val="64513585"/>
        <c:axId val="43751354"/>
      </c:scatterChart>
      <c:valAx>
        <c:axId val="6451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51354"/>
        <c:crosses val="autoZero"/>
        <c:crossBetween val="midCat"/>
        <c:dispUnits/>
      </c:val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135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Nickel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Nickel!$B$7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Nickel!$A$8:$A$21</c:f>
              <c:numCache/>
            </c:numRef>
          </c:xVal>
          <c:yVal>
            <c:numRef>
              <c:f>Nickel!$B$8:$B$21</c:f>
              <c:numCache/>
            </c:numRef>
          </c:yVal>
          <c:smooth val="1"/>
        </c:ser>
        <c:axId val="58217867"/>
        <c:axId val="54198756"/>
      </c:scatterChart>
      <c:valAx>
        <c:axId val="5821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8756"/>
        <c:crosses val="autoZero"/>
        <c:crossBetween val="midCat"/>
        <c:dispUnits/>
      </c:val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786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Nickel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Nickel!$A$27:$A$66</c:f>
              <c:numCache/>
            </c:numRef>
          </c:xVal>
          <c:yVal>
            <c:numRef>
              <c:f>Nickel!$C$27:$C$66</c:f>
              <c:numCache/>
            </c:numRef>
          </c:yVal>
          <c:smooth val="1"/>
        </c:ser>
        <c:axId val="18026757"/>
        <c:axId val="28023086"/>
      </c:scatterChart>
      <c:valAx>
        <c:axId val="180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3086"/>
        <c:crosses val="autoZero"/>
        <c:crossBetween val="midCat"/>
        <c:dispUnits/>
      </c:valAx>
      <c:valAx>
        <c:axId val="2802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2675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Tantalum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Tantalum!$B$7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Tantalum!$A$8:$A$25</c:f>
              <c:numCache/>
            </c:numRef>
          </c:xVal>
          <c:yVal>
            <c:numRef>
              <c:f>Tantalum!$B$8:$B$25</c:f>
              <c:numCache/>
            </c:numRef>
          </c:yVal>
          <c:smooth val="1"/>
        </c:ser>
        <c:axId val="50881183"/>
        <c:axId val="55277464"/>
      </c:scatterChart>
      <c:valAx>
        <c:axId val="5088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77464"/>
        <c:crosses val="autoZero"/>
        <c:crossBetween val="midCat"/>
        <c:dispUnits/>
      </c:valAx>
      <c:valAx>
        <c:axId val="552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8118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Tantalum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Reserves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Tantalum!$A$31:$A$77</c:f>
              <c:numCache/>
            </c:numRef>
          </c:xVal>
          <c:yVal>
            <c:numRef>
              <c:f>Tantalum!$C$31:$C$77</c:f>
              <c:numCache/>
            </c:numRef>
          </c:yVal>
          <c:smooth val="1"/>
        </c:ser>
        <c:axId val="27735129"/>
        <c:axId val="48289570"/>
      </c:scatterChart>
      <c:valAx>
        <c:axId val="27735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crossBetween val="midCat"/>
        <c:dispUnits/>
      </c:valAx>
      <c:valAx>
        <c:axId val="48289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Barite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Barite!$B$7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Barite!$A$8:$A$25</c:f>
              <c:numCache/>
            </c:numRef>
          </c:xVal>
          <c:yVal>
            <c:numRef>
              <c:f>Barite!$B$8:$B$25</c:f>
              <c:numCache/>
            </c:numRef>
          </c:yVal>
          <c:smooth val="1"/>
        </c:ser>
        <c:axId val="61541955"/>
        <c:axId val="17006684"/>
      </c:scatterChart>
      <c:val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crossBetween val="midCat"/>
        <c:dispUnits/>
      </c:valAx>
      <c:valAx>
        <c:axId val="1700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Barite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Barite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Barite!$A$31:$A$90</c:f>
              <c:numCache/>
            </c:numRef>
          </c:xVal>
          <c:yVal>
            <c:numRef>
              <c:f>Barite!$C$31:$C$90</c:f>
              <c:numCache/>
            </c:numRef>
          </c:yVal>
          <c:smooth val="1"/>
        </c:ser>
        <c:axId val="18842429"/>
        <c:axId val="35364134"/>
      </c:scatterChart>
      <c:valAx>
        <c:axId val="1884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64134"/>
        <c:crosses val="autoZero"/>
        <c:crossBetween val="midCat"/>
        <c:dispUnits/>
      </c:valAx>
      <c:valAx>
        <c:axId val="35364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242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Boron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Boron!$B$7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Boron!$A$8:$A$25</c:f>
              <c:numCache/>
            </c:numRef>
          </c:xVal>
          <c:yVal>
            <c:numRef>
              <c:f>Boron!$B$8:$B$25</c:f>
              <c:numCache/>
            </c:numRef>
          </c:yVal>
          <c:smooth val="1"/>
        </c:ser>
        <c:axId val="49841751"/>
        <c:axId val="45922576"/>
      </c:scatterChart>
      <c:valAx>
        <c:axId val="4984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22576"/>
        <c:crosses val="autoZero"/>
        <c:crossBetween val="midCat"/>
        <c:dispUnits/>
      </c:valAx>
      <c:valAx>
        <c:axId val="45922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4175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Boron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Boron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Boron!$A$31:$A$92</c:f>
              <c:numCache/>
            </c:numRef>
          </c:xVal>
          <c:yVal>
            <c:numRef>
              <c:f>Boron!$C$31:$C$92</c:f>
              <c:numCache/>
            </c:numRef>
          </c:yVal>
          <c:smooth val="1"/>
        </c:ser>
        <c:axId val="10650001"/>
        <c:axId val="28741146"/>
      </c:scatterChart>
      <c:valAx>
        <c:axId val="1065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crossBetween val="midCat"/>
        <c:dispUnits/>
      </c:valAx>
      <c:valAx>
        <c:axId val="2874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5000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Cadmium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Cadmium!$B$7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Cadmium!$A$8:$A$25</c:f>
              <c:numCache/>
            </c:numRef>
          </c:xVal>
          <c:yVal>
            <c:numRef>
              <c:f>Cadmium!$B$8:$B$25</c:f>
              <c:numCache/>
            </c:numRef>
          </c:yVal>
          <c:smooth val="1"/>
        </c:ser>
        <c:axId val="57343723"/>
        <c:axId val="46331460"/>
      </c:scatterChart>
      <c:valAx>
        <c:axId val="5734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31460"/>
        <c:crosses val="autoZero"/>
        <c:crossBetween val="midCat"/>
        <c:dispUnits/>
      </c:valAx>
      <c:valAx>
        <c:axId val="46331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4372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Projected Reserves of Cadmium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Remaining Cadmium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Cadmium!$A$31:$A$105</c:f>
              <c:numCache/>
            </c:numRef>
          </c:xVal>
          <c:yVal>
            <c:numRef>
              <c:f>Cadmium!$C$31:$C$105</c:f>
              <c:numCache/>
            </c:numRef>
          </c:yVal>
          <c:smooth val="1"/>
        </c:ser>
        <c:axId val="14329957"/>
        <c:axId val="61860750"/>
      </c:scatterChart>
      <c:valAx>
        <c:axId val="14329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60750"/>
        <c:crosses val="autoZero"/>
        <c:crossBetween val="midCat"/>
        <c:dispUnits/>
      </c:valAx>
      <c:valAx>
        <c:axId val="61860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2995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World Production of Cobalt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Cobalt!$B$7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Cobalt!$A$8:$A$25</c:f>
              <c:numCache/>
            </c:numRef>
          </c:xVal>
          <c:yVal>
            <c:numRef>
              <c:f>Cobalt!$B$8:$B$25</c:f>
              <c:numCache/>
            </c:numRef>
          </c:yVal>
          <c:smooth val="1"/>
        </c:ser>
        <c:axId val="19875839"/>
        <c:axId val="44664824"/>
      </c:scatterChart>
      <c:valAx>
        <c:axId val="1987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crossBetween val="midCat"/>
        <c:dispUnits/>
      </c:valAx>
      <c:valAx>
        <c:axId val="446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Metric Tons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7583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13</xdr:col>
      <xdr:colOff>514350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5267325" y="333375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514350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5257800" y="4857750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152400</xdr:rowOff>
    </xdr:from>
    <xdr:to>
      <xdr:col>13</xdr:col>
      <xdr:colOff>514350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57825" y="152400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448300" y="4695825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152400</xdr:rowOff>
    </xdr:from>
    <xdr:to>
      <xdr:col>13</xdr:col>
      <xdr:colOff>514350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276850" y="152400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267325" y="4695825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13</xdr:col>
      <xdr:colOff>514350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5305425" y="171450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295900" y="4695825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13</xdr:col>
      <xdr:colOff>504825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267325" y="161925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514350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5267325" y="4857750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12</xdr:col>
      <xdr:colOff>504825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4457700" y="333375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12</xdr:col>
      <xdr:colOff>514350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4457700" y="4857750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12</xdr:col>
      <xdr:colOff>514350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467225" y="161925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12</xdr:col>
      <xdr:colOff>514350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4457700" y="4857750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504825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429125" y="161925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12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4429125" y="4695825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152400</xdr:rowOff>
    </xdr:from>
    <xdr:to>
      <xdr:col>13</xdr:col>
      <xdr:colOff>514350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267325" y="476250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13</xdr:col>
      <xdr:colOff>514350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5257800" y="5019675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152400</xdr:rowOff>
    </xdr:from>
    <xdr:to>
      <xdr:col>13</xdr:col>
      <xdr:colOff>504825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00675" y="152400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400675" y="4695825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13</xdr:col>
      <xdr:colOff>504825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400675" y="161925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400675" y="4695825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12</xdr:col>
      <xdr:colOff>238125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752975" y="171450"/>
        <a:ext cx="6343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12</xdr:col>
      <xdr:colOff>247650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4752975" y="4695825"/>
        <a:ext cx="63531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504825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362575" y="161925"/>
        <a:ext cx="6372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12</xdr:col>
      <xdr:colOff>514350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5362575" y="4857750"/>
        <a:ext cx="63817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F54" sqref="F54"/>
    </sheetView>
  </sheetViews>
  <sheetFormatPr defaultColWidth="11.00390625" defaultRowHeight="12.75"/>
  <cols>
    <col min="2" max="2" width="14.00390625" style="0" customWidth="1"/>
  </cols>
  <sheetData>
    <row r="1" spans="1:2" ht="12.75">
      <c r="A1" t="s">
        <v>25</v>
      </c>
      <c r="B1" t="s">
        <v>24</v>
      </c>
    </row>
    <row r="2" spans="2:4" ht="12.75">
      <c r="B2" t="s">
        <v>13</v>
      </c>
      <c r="C2" s="1">
        <v>4300000</v>
      </c>
      <c r="D2" t="s">
        <v>14</v>
      </c>
    </row>
    <row r="5" ht="12.75">
      <c r="A5" t="s">
        <v>15</v>
      </c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2" ht="12.75">
      <c r="A8">
        <v>1990</v>
      </c>
      <c r="B8" s="1">
        <v>94000</v>
      </c>
    </row>
    <row r="9" spans="1:4" ht="12.75">
      <c r="A9">
        <v>1991</v>
      </c>
      <c r="B9" s="1">
        <v>12500</v>
      </c>
      <c r="C9" s="1">
        <f>B9-B8</f>
        <v>-81500</v>
      </c>
      <c r="D9" s="2">
        <f>100*C9/B9</f>
        <v>-652</v>
      </c>
    </row>
    <row r="10" spans="1:4" ht="12.75">
      <c r="A10">
        <v>1992</v>
      </c>
      <c r="B10" s="1">
        <v>90100</v>
      </c>
      <c r="C10" s="1">
        <f aca="true" t="shared" si="0" ref="C10:C25">B10-B9</f>
        <v>77600</v>
      </c>
      <c r="D10" s="2">
        <f aca="true" t="shared" si="1" ref="D10:D25">100*C10/B10</f>
        <v>86.12652608213097</v>
      </c>
    </row>
    <row r="11" spans="1:4" ht="12.75">
      <c r="A11">
        <v>1993</v>
      </c>
      <c r="B11" s="1">
        <v>87800</v>
      </c>
      <c r="C11" s="1">
        <f t="shared" si="0"/>
        <v>-2300</v>
      </c>
      <c r="D11" s="2">
        <f t="shared" si="1"/>
        <v>-2.6195899772209565</v>
      </c>
    </row>
    <row r="12" spans="1:4" ht="12.75">
      <c r="A12">
        <v>1994</v>
      </c>
      <c r="B12" s="1">
        <v>117000</v>
      </c>
      <c r="C12" s="1">
        <f t="shared" si="0"/>
        <v>29200</v>
      </c>
      <c r="D12" s="2">
        <f t="shared" si="1"/>
        <v>24.957264957264957</v>
      </c>
    </row>
    <row r="13" spans="1:4" ht="12.75">
      <c r="A13">
        <f aca="true" t="shared" si="2" ref="A13:A25">A12+1</f>
        <v>1995</v>
      </c>
      <c r="B13" s="1">
        <v>154000</v>
      </c>
      <c r="C13" s="1">
        <f t="shared" si="0"/>
        <v>37000</v>
      </c>
      <c r="D13" s="2">
        <f t="shared" si="1"/>
        <v>24.025974025974026</v>
      </c>
    </row>
    <row r="14" spans="1:4" ht="12.75">
      <c r="A14">
        <f t="shared" si="2"/>
        <v>1996</v>
      </c>
      <c r="B14" s="1">
        <v>126000</v>
      </c>
      <c r="C14" s="1">
        <f t="shared" si="0"/>
        <v>-28000</v>
      </c>
      <c r="D14" s="2">
        <f t="shared" si="1"/>
        <v>-22.22222222222222</v>
      </c>
    </row>
    <row r="15" spans="1:4" ht="12.75">
      <c r="A15">
        <f t="shared" si="2"/>
        <v>1997</v>
      </c>
      <c r="B15" s="1">
        <v>154000</v>
      </c>
      <c r="C15" s="1">
        <f t="shared" si="0"/>
        <v>28000</v>
      </c>
      <c r="D15" s="2">
        <f t="shared" si="1"/>
        <v>18.181818181818183</v>
      </c>
    </row>
    <row r="16" spans="1:4" ht="12.75">
      <c r="A16">
        <f t="shared" si="2"/>
        <v>1998</v>
      </c>
      <c r="B16" s="1">
        <v>116000</v>
      </c>
      <c r="C16" s="1">
        <f t="shared" si="0"/>
        <v>-38000</v>
      </c>
      <c r="D16" s="2">
        <f t="shared" si="1"/>
        <v>-32.758620689655174</v>
      </c>
    </row>
    <row r="17" spans="1:4" ht="12.75">
      <c r="A17">
        <f t="shared" si="2"/>
        <v>1999</v>
      </c>
      <c r="B17" s="1">
        <v>107000</v>
      </c>
      <c r="C17" s="1">
        <f t="shared" si="0"/>
        <v>-9000</v>
      </c>
      <c r="D17" s="2">
        <f t="shared" si="1"/>
        <v>-8.411214953271028</v>
      </c>
    </row>
    <row r="18" spans="1:4" ht="12.75">
      <c r="A18">
        <f t="shared" si="2"/>
        <v>2000</v>
      </c>
      <c r="B18" s="1">
        <v>115000</v>
      </c>
      <c r="C18" s="1">
        <f t="shared" si="0"/>
        <v>8000</v>
      </c>
      <c r="D18" s="2">
        <f t="shared" si="1"/>
        <v>6.956521739130435</v>
      </c>
    </row>
    <row r="19" spans="1:4" ht="12.75">
      <c r="A19">
        <f t="shared" si="2"/>
        <v>2001</v>
      </c>
      <c r="B19" s="1">
        <v>151000</v>
      </c>
      <c r="C19" s="1">
        <f t="shared" si="0"/>
        <v>36000</v>
      </c>
      <c r="D19" s="2">
        <f t="shared" si="1"/>
        <v>23.841059602649008</v>
      </c>
    </row>
    <row r="20" spans="1:4" ht="12.75">
      <c r="A20">
        <f t="shared" si="2"/>
        <v>2002</v>
      </c>
      <c r="B20" s="1">
        <v>118000</v>
      </c>
      <c r="C20" s="1">
        <f t="shared" si="0"/>
        <v>-33000</v>
      </c>
      <c r="D20" s="2">
        <f t="shared" si="1"/>
        <v>-27.966101694915253</v>
      </c>
    </row>
    <row r="21" spans="1:4" ht="12.75">
      <c r="A21">
        <f t="shared" si="2"/>
        <v>2003</v>
      </c>
      <c r="B21" s="1">
        <v>116000</v>
      </c>
      <c r="C21" s="1">
        <f t="shared" si="0"/>
        <v>-2000</v>
      </c>
      <c r="D21" s="2">
        <f t="shared" si="1"/>
        <v>-1.7241379310344827</v>
      </c>
    </row>
    <row r="22" spans="1:4" ht="12.75">
      <c r="A22">
        <f t="shared" si="2"/>
        <v>2004</v>
      </c>
      <c r="B22" s="1">
        <v>144000</v>
      </c>
      <c r="C22" s="1">
        <f t="shared" si="0"/>
        <v>28000</v>
      </c>
      <c r="D22" s="2">
        <f t="shared" si="1"/>
        <v>19.444444444444443</v>
      </c>
    </row>
    <row r="23" spans="1:4" ht="12.75">
      <c r="A23">
        <f t="shared" si="2"/>
        <v>2005</v>
      </c>
      <c r="B23" s="1">
        <v>142000</v>
      </c>
      <c r="C23" s="1">
        <f t="shared" si="0"/>
        <v>-2000</v>
      </c>
      <c r="D23" s="2">
        <f t="shared" si="1"/>
        <v>-1.408450704225352</v>
      </c>
    </row>
    <row r="24" spans="1:4" ht="12.75">
      <c r="A24">
        <f t="shared" si="2"/>
        <v>2006</v>
      </c>
      <c r="B24" s="1">
        <v>134000</v>
      </c>
      <c r="C24" s="1">
        <f t="shared" si="0"/>
        <v>-8000</v>
      </c>
      <c r="D24" s="2">
        <f t="shared" si="1"/>
        <v>-5.970149253731344</v>
      </c>
    </row>
    <row r="25" spans="1:4" ht="12.75">
      <c r="A25">
        <f t="shared" si="2"/>
        <v>2007</v>
      </c>
      <c r="B25" s="1">
        <v>135000</v>
      </c>
      <c r="C25" s="1">
        <f t="shared" si="0"/>
        <v>1000</v>
      </c>
      <c r="D25" s="2">
        <f t="shared" si="1"/>
        <v>0.7407407407407407</v>
      </c>
    </row>
    <row r="27" spans="3:5" ht="12.75">
      <c r="C27" t="s">
        <v>19</v>
      </c>
      <c r="D27" s="2">
        <f>AVERAGE(D9:D25)</f>
        <v>-32.400361038360174</v>
      </c>
      <c r="E27">
        <f>(((B25-B8)/B25)*100)/17</f>
        <v>1.7864923747276689</v>
      </c>
    </row>
    <row r="30" spans="1:3" ht="12.75">
      <c r="A30" t="s">
        <v>16</v>
      </c>
      <c r="B30" t="s">
        <v>22</v>
      </c>
      <c r="C30" t="s">
        <v>20</v>
      </c>
    </row>
    <row r="31" spans="1:3" ht="12.75">
      <c r="A31">
        <v>2007</v>
      </c>
      <c r="B31" s="1">
        <v>135000</v>
      </c>
      <c r="C31" s="1">
        <v>4300000</v>
      </c>
    </row>
    <row r="32" spans="1:3" ht="12.75">
      <c r="A32">
        <f>A31+1</f>
        <v>2008</v>
      </c>
      <c r="B32" s="1">
        <f>B31+(B31*0.0179)</f>
        <v>137416.5</v>
      </c>
      <c r="C32" s="1">
        <f>C31-B32</f>
        <v>4162583.5</v>
      </c>
    </row>
    <row r="33" spans="1:3" ht="12.75">
      <c r="A33">
        <f aca="true" t="shared" si="3" ref="A33:A56">A32+1</f>
        <v>2009</v>
      </c>
      <c r="B33" s="1">
        <f aca="true" t="shared" si="4" ref="B33:B56">B32+(B32*0.0179)</f>
        <v>139876.25535</v>
      </c>
      <c r="C33" s="1">
        <f aca="true" t="shared" si="5" ref="C33:C56">C32-B33</f>
        <v>4022707.24465</v>
      </c>
    </row>
    <row r="34" spans="1:3" ht="12.75">
      <c r="A34">
        <f t="shared" si="3"/>
        <v>2010</v>
      </c>
      <c r="B34" s="1">
        <f t="shared" si="4"/>
        <v>142380.040320765</v>
      </c>
      <c r="C34" s="1">
        <f t="shared" si="5"/>
        <v>3880327.2043292345</v>
      </c>
    </row>
    <row r="35" spans="1:3" ht="12.75">
      <c r="A35">
        <f t="shared" si="3"/>
        <v>2011</v>
      </c>
      <c r="B35" s="1">
        <f t="shared" si="4"/>
        <v>144928.64304250668</v>
      </c>
      <c r="C35" s="1">
        <f t="shared" si="5"/>
        <v>3735398.561286728</v>
      </c>
    </row>
    <row r="36" spans="1:3" ht="12.75">
      <c r="A36">
        <f t="shared" si="3"/>
        <v>2012</v>
      </c>
      <c r="B36" s="1">
        <f t="shared" si="4"/>
        <v>147522.86575296754</v>
      </c>
      <c r="C36" s="1">
        <f t="shared" si="5"/>
        <v>3587875.6955337604</v>
      </c>
    </row>
    <row r="37" spans="1:3" ht="12.75">
      <c r="A37">
        <f t="shared" si="3"/>
        <v>2013</v>
      </c>
      <c r="B37" s="1">
        <f t="shared" si="4"/>
        <v>150163.52504994566</v>
      </c>
      <c r="C37" s="1">
        <f t="shared" si="5"/>
        <v>3437712.1704838146</v>
      </c>
    </row>
    <row r="38" spans="1:3" ht="12.75">
      <c r="A38">
        <f t="shared" si="3"/>
        <v>2014</v>
      </c>
      <c r="B38" s="1">
        <f t="shared" si="4"/>
        <v>152851.45214833968</v>
      </c>
      <c r="C38" s="1">
        <f t="shared" si="5"/>
        <v>3284860.718335475</v>
      </c>
    </row>
    <row r="39" spans="1:3" ht="12.75">
      <c r="A39">
        <f t="shared" si="3"/>
        <v>2015</v>
      </c>
      <c r="B39" s="1">
        <f t="shared" si="4"/>
        <v>155587.49314179496</v>
      </c>
      <c r="C39" s="1">
        <f t="shared" si="5"/>
        <v>3129273.22519368</v>
      </c>
    </row>
    <row r="40" spans="1:3" ht="12.75">
      <c r="A40">
        <f t="shared" si="3"/>
        <v>2016</v>
      </c>
      <c r="B40" s="1">
        <f t="shared" si="4"/>
        <v>158372.5092690331</v>
      </c>
      <c r="C40" s="1">
        <f t="shared" si="5"/>
        <v>2970900.7159246467</v>
      </c>
    </row>
    <row r="41" spans="1:3" ht="12.75">
      <c r="A41">
        <f t="shared" si="3"/>
        <v>2017</v>
      </c>
      <c r="B41" s="1">
        <f t="shared" si="4"/>
        <v>161207.3771849488</v>
      </c>
      <c r="C41" s="1">
        <f t="shared" si="5"/>
        <v>2809693.338739698</v>
      </c>
    </row>
    <row r="42" spans="1:3" ht="12.75">
      <c r="A42">
        <f t="shared" si="3"/>
        <v>2018</v>
      </c>
      <c r="B42" s="1">
        <f t="shared" si="4"/>
        <v>164092.98923655937</v>
      </c>
      <c r="C42" s="1">
        <f t="shared" si="5"/>
        <v>2645600.3495031386</v>
      </c>
    </row>
    <row r="43" spans="1:3" ht="12.75">
      <c r="A43">
        <f t="shared" si="3"/>
        <v>2019</v>
      </c>
      <c r="B43" s="1">
        <f t="shared" si="4"/>
        <v>167030.2537438938</v>
      </c>
      <c r="C43" s="1">
        <f t="shared" si="5"/>
        <v>2478570.0957592446</v>
      </c>
    </row>
    <row r="44" spans="1:3" ht="12.75">
      <c r="A44">
        <f t="shared" si="3"/>
        <v>2020</v>
      </c>
      <c r="B44" s="1">
        <f t="shared" si="4"/>
        <v>170020.09528590948</v>
      </c>
      <c r="C44" s="1">
        <f t="shared" si="5"/>
        <v>2308550.0004733354</v>
      </c>
    </row>
    <row r="45" spans="1:3" ht="12.75">
      <c r="A45">
        <f t="shared" si="3"/>
        <v>2021</v>
      </c>
      <c r="B45" s="1">
        <f t="shared" si="4"/>
        <v>173063.45499152725</v>
      </c>
      <c r="C45" s="1">
        <f t="shared" si="5"/>
        <v>2135486.545481808</v>
      </c>
    </row>
    <row r="46" spans="1:3" ht="12.75">
      <c r="A46">
        <f t="shared" si="3"/>
        <v>2022</v>
      </c>
      <c r="B46" s="1">
        <f t="shared" si="4"/>
        <v>176161.29083587558</v>
      </c>
      <c r="C46" s="1">
        <f t="shared" si="5"/>
        <v>1959325.2546459325</v>
      </c>
    </row>
    <row r="47" spans="1:3" ht="12.75">
      <c r="A47">
        <f t="shared" si="3"/>
        <v>2023</v>
      </c>
      <c r="B47" s="1">
        <f t="shared" si="4"/>
        <v>179314.57794183775</v>
      </c>
      <c r="C47" s="1">
        <f t="shared" si="5"/>
        <v>1780010.6767040947</v>
      </c>
    </row>
    <row r="48" spans="1:3" ht="12.75">
      <c r="A48">
        <f t="shared" si="3"/>
        <v>2024</v>
      </c>
      <c r="B48" s="1">
        <f t="shared" si="4"/>
        <v>182524.30888699665</v>
      </c>
      <c r="C48" s="1">
        <f t="shared" si="5"/>
        <v>1597486.367817098</v>
      </c>
    </row>
    <row r="49" spans="1:3" ht="12.75">
      <c r="A49">
        <f t="shared" si="3"/>
        <v>2025</v>
      </c>
      <c r="B49" s="1">
        <f t="shared" si="4"/>
        <v>185791.49401607388</v>
      </c>
      <c r="C49" s="1">
        <f t="shared" si="5"/>
        <v>1411694.8738010242</v>
      </c>
    </row>
    <row r="50" spans="1:3" ht="12.75">
      <c r="A50">
        <f t="shared" si="3"/>
        <v>2026</v>
      </c>
      <c r="B50" s="1">
        <f t="shared" si="4"/>
        <v>189117.1617589616</v>
      </c>
      <c r="C50" s="1">
        <f t="shared" si="5"/>
        <v>1222577.7120420625</v>
      </c>
    </row>
    <row r="51" spans="1:3" ht="12.75">
      <c r="A51">
        <f t="shared" si="3"/>
        <v>2027</v>
      </c>
      <c r="B51" s="1">
        <f t="shared" si="4"/>
        <v>192502.358954447</v>
      </c>
      <c r="C51" s="1">
        <f t="shared" si="5"/>
        <v>1030075.3530876156</v>
      </c>
    </row>
    <row r="52" spans="1:3" ht="12.75">
      <c r="A52">
        <f t="shared" si="3"/>
        <v>2028</v>
      </c>
      <c r="B52" s="1">
        <f t="shared" si="4"/>
        <v>195948.1511797316</v>
      </c>
      <c r="C52" s="1">
        <f t="shared" si="5"/>
        <v>834127.201907884</v>
      </c>
    </row>
    <row r="53" spans="1:3" ht="12.75">
      <c r="A53">
        <f t="shared" si="3"/>
        <v>2029</v>
      </c>
      <c r="B53" s="1">
        <f t="shared" si="4"/>
        <v>199455.62308584878</v>
      </c>
      <c r="C53" s="1">
        <f t="shared" si="5"/>
        <v>634671.5788220352</v>
      </c>
    </row>
    <row r="54" spans="1:3" ht="12.75">
      <c r="A54">
        <f t="shared" si="3"/>
        <v>2030</v>
      </c>
      <c r="B54" s="1">
        <f t="shared" si="4"/>
        <v>203025.87873908548</v>
      </c>
      <c r="C54" s="1">
        <f t="shared" si="5"/>
        <v>431645.7000829497</v>
      </c>
    </row>
    <row r="55" spans="1:3" ht="12.75">
      <c r="A55">
        <f t="shared" si="3"/>
        <v>2031</v>
      </c>
      <c r="B55" s="1">
        <f t="shared" si="4"/>
        <v>206660.0419685151</v>
      </c>
      <c r="C55" s="1">
        <f t="shared" si="5"/>
        <v>224985.6581144346</v>
      </c>
    </row>
    <row r="56" spans="1:3" ht="12.75">
      <c r="A56">
        <f t="shared" si="3"/>
        <v>2032</v>
      </c>
      <c r="B56" s="1">
        <f t="shared" si="4"/>
        <v>210359.25671975155</v>
      </c>
      <c r="C56" s="1">
        <f t="shared" si="5"/>
        <v>14626.401394683053</v>
      </c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9"/>
  <sheetViews>
    <sheetView workbookViewId="0" topLeftCell="A1">
      <selection activeCell="K160" sqref="K160"/>
    </sheetView>
  </sheetViews>
  <sheetFormatPr defaultColWidth="11.00390625" defaultRowHeight="12.75"/>
  <cols>
    <col min="2" max="2" width="14.75390625" style="0" customWidth="1"/>
    <col min="3" max="3" width="12.75390625" style="0" bestFit="1" customWidth="1"/>
  </cols>
  <sheetData>
    <row r="1" spans="1:3" ht="12.75">
      <c r="A1" t="s">
        <v>8</v>
      </c>
      <c r="B1" s="3" t="s">
        <v>23</v>
      </c>
      <c r="C1" s="3"/>
    </row>
    <row r="2" spans="2:4" ht="12.75">
      <c r="B2" t="s">
        <v>13</v>
      </c>
      <c r="C2" s="1">
        <v>5200000000</v>
      </c>
      <c r="D2" t="s">
        <v>14</v>
      </c>
    </row>
    <row r="5" spans="1:4" ht="12.75">
      <c r="A5" s="3" t="s">
        <v>15</v>
      </c>
      <c r="B5" s="3"/>
      <c r="D5" s="1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9080000</v>
      </c>
      <c r="C8" s="1"/>
    </row>
    <row r="9" spans="1:4" ht="12.75">
      <c r="A9">
        <v>1991</v>
      </c>
      <c r="B9" s="1">
        <v>7600000</v>
      </c>
      <c r="C9" s="1">
        <f>B9-B8</f>
        <v>-1480000</v>
      </c>
      <c r="D9" s="2">
        <f>C9/B9*100</f>
        <v>-19.473684210526315</v>
      </c>
    </row>
    <row r="10" spans="1:4" ht="12.75">
      <c r="A10">
        <v>1992</v>
      </c>
      <c r="B10" s="1">
        <v>7510000</v>
      </c>
      <c r="C10" s="1">
        <f aca="true" t="shared" si="0" ref="C10:C25">B10-B9</f>
        <v>-90000</v>
      </c>
      <c r="D10" s="2">
        <f aca="true" t="shared" si="1" ref="D10:D25">C10/B10*100</f>
        <v>-1.1984021304926764</v>
      </c>
    </row>
    <row r="11" spans="1:4" ht="12.75">
      <c r="A11">
        <v>1993</v>
      </c>
      <c r="B11" s="1">
        <v>7310000</v>
      </c>
      <c r="C11" s="1">
        <f t="shared" si="0"/>
        <v>-200000</v>
      </c>
      <c r="D11" s="2">
        <f t="shared" si="1"/>
        <v>-2.7359781121751023</v>
      </c>
    </row>
    <row r="12" spans="1:4" ht="12.75">
      <c r="A12">
        <v>1994</v>
      </c>
      <c r="B12" s="1">
        <v>6710000</v>
      </c>
      <c r="C12" s="1">
        <f t="shared" si="0"/>
        <v>-600000</v>
      </c>
      <c r="D12" s="2">
        <f t="shared" si="1"/>
        <v>-8.941877794336811</v>
      </c>
    </row>
    <row r="13" spans="1:4" ht="12.75">
      <c r="A13">
        <v>1995</v>
      </c>
      <c r="B13" s="1">
        <v>7580000</v>
      </c>
      <c r="C13" s="1">
        <f t="shared" si="0"/>
        <v>870000</v>
      </c>
      <c r="D13" s="2">
        <f t="shared" si="1"/>
        <v>11.477572559366754</v>
      </c>
    </row>
    <row r="14" spans="1:4" ht="12.75">
      <c r="A14">
        <v>1996</v>
      </c>
      <c r="B14" s="1">
        <v>8170000</v>
      </c>
      <c r="C14" s="1">
        <f t="shared" si="0"/>
        <v>590000</v>
      </c>
      <c r="D14" s="2">
        <f t="shared" si="1"/>
        <v>7.221542227662178</v>
      </c>
    </row>
    <row r="15" spans="1:4" ht="12.75">
      <c r="A15">
        <v>1997</v>
      </c>
      <c r="B15" s="1">
        <v>7660000</v>
      </c>
      <c r="C15" s="1">
        <f t="shared" si="0"/>
        <v>-510000</v>
      </c>
      <c r="D15" s="2">
        <f t="shared" si="1"/>
        <v>-6.657963446475196</v>
      </c>
    </row>
    <row r="16" spans="1:4" ht="12.75">
      <c r="A16">
        <v>1998</v>
      </c>
      <c r="B16" s="1">
        <v>7060000</v>
      </c>
      <c r="C16" s="1">
        <f t="shared" si="0"/>
        <v>-600000</v>
      </c>
      <c r="D16" s="2">
        <f t="shared" si="1"/>
        <v>-8.498583569405099</v>
      </c>
    </row>
    <row r="17" spans="1:4" ht="12.75">
      <c r="A17">
        <v>1999</v>
      </c>
      <c r="B17" s="1">
        <v>6570000</v>
      </c>
      <c r="C17" s="1">
        <f t="shared" si="0"/>
        <v>-490000</v>
      </c>
      <c r="D17" s="2">
        <f t="shared" si="1"/>
        <v>-7.4581430745814306</v>
      </c>
    </row>
    <row r="18" spans="1:4" ht="12.75">
      <c r="A18">
        <v>2000</v>
      </c>
      <c r="B18" s="1">
        <v>7280000</v>
      </c>
      <c r="C18" s="1">
        <f t="shared" si="0"/>
        <v>710000</v>
      </c>
      <c r="D18" s="2">
        <f t="shared" si="1"/>
        <v>9.752747252747254</v>
      </c>
    </row>
    <row r="19" spans="1:4" ht="12.75">
      <c r="A19">
        <v>2001</v>
      </c>
      <c r="B19" s="1">
        <v>7790000</v>
      </c>
      <c r="C19" s="1">
        <f t="shared" si="0"/>
        <v>510000</v>
      </c>
      <c r="D19" s="2">
        <f t="shared" si="1"/>
        <v>6.546854942233633</v>
      </c>
    </row>
    <row r="20" spans="1:4" ht="12.75">
      <c r="A20">
        <v>2002</v>
      </c>
      <c r="B20" s="1">
        <v>8300000</v>
      </c>
      <c r="C20" s="1">
        <f t="shared" si="0"/>
        <v>510000</v>
      </c>
      <c r="D20" s="2">
        <f t="shared" si="1"/>
        <v>6.144578313253012</v>
      </c>
    </row>
    <row r="21" spans="1:4" ht="12.75">
      <c r="A21">
        <v>2003</v>
      </c>
      <c r="B21" s="1">
        <v>8850000</v>
      </c>
      <c r="C21" s="1">
        <f t="shared" si="0"/>
        <v>550000</v>
      </c>
      <c r="D21" s="2">
        <f t="shared" si="1"/>
        <v>6.214689265536723</v>
      </c>
    </row>
    <row r="22" spans="1:4" ht="12.75">
      <c r="A22">
        <v>2004</v>
      </c>
      <c r="B22" s="1">
        <v>10700000</v>
      </c>
      <c r="C22" s="1">
        <f t="shared" si="0"/>
        <v>1850000</v>
      </c>
      <c r="D22" s="2">
        <f t="shared" si="1"/>
        <v>17.289719626168225</v>
      </c>
    </row>
    <row r="23" spans="1:4" ht="12.75">
      <c r="A23">
        <v>2005</v>
      </c>
      <c r="B23" s="1">
        <v>11600000</v>
      </c>
      <c r="C23" s="1">
        <f t="shared" si="0"/>
        <v>900000</v>
      </c>
      <c r="D23" s="2">
        <f t="shared" si="1"/>
        <v>7.758620689655173</v>
      </c>
    </row>
    <row r="24" spans="1:4" ht="12.75">
      <c r="A24">
        <v>2006</v>
      </c>
      <c r="B24" s="1">
        <v>11900000</v>
      </c>
      <c r="C24" s="1">
        <f t="shared" si="0"/>
        <v>300000</v>
      </c>
      <c r="D24" s="2">
        <f t="shared" si="1"/>
        <v>2.5210084033613445</v>
      </c>
    </row>
    <row r="25" spans="1:4" ht="12.75">
      <c r="A25">
        <v>2007</v>
      </c>
      <c r="B25" s="1">
        <v>11600000</v>
      </c>
      <c r="C25" s="1">
        <f t="shared" si="0"/>
        <v>-300000</v>
      </c>
      <c r="D25" s="2">
        <f t="shared" si="1"/>
        <v>-2.586206896551724</v>
      </c>
    </row>
    <row r="26" ht="12.75">
      <c r="D26" s="2"/>
    </row>
    <row r="27" spans="3:5" ht="12.75">
      <c r="C27" t="s">
        <v>19</v>
      </c>
      <c r="D27" s="2">
        <f>AVERAGE(D9,D25)</f>
        <v>-11.029945553539019</v>
      </c>
      <c r="E27" s="2">
        <f>(((B25-B8)/B25)/17)*100</f>
        <v>1.2778904665314401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v>11600000</v>
      </c>
      <c r="C31" s="1">
        <f>C2</f>
        <v>5200000000</v>
      </c>
    </row>
    <row r="32" spans="1:3" ht="12.75">
      <c r="A32">
        <v>2008</v>
      </c>
      <c r="B32" s="1">
        <f>B31+(B31*0.0128)</f>
        <v>11748480</v>
      </c>
      <c r="C32" s="1">
        <f>C31-B32</f>
        <v>5188251520</v>
      </c>
    </row>
    <row r="33" spans="1:3" ht="12.75">
      <c r="A33">
        <v>2009</v>
      </c>
      <c r="B33" s="1">
        <f aca="true" t="shared" si="2" ref="B33:B96">B32+(B32*0.0128)</f>
        <v>11898860.544</v>
      </c>
      <c r="C33" s="1">
        <f aca="true" t="shared" si="3" ref="C33:C96">C32-B33</f>
        <v>5176352659.456</v>
      </c>
    </row>
    <row r="34" spans="1:3" ht="12.75">
      <c r="A34">
        <v>2010</v>
      </c>
      <c r="B34" s="1">
        <f t="shared" si="2"/>
        <v>12051165.9589632</v>
      </c>
      <c r="C34" s="1">
        <f t="shared" si="3"/>
        <v>5164301493.497037</v>
      </c>
    </row>
    <row r="35" spans="1:3" ht="12.75">
      <c r="A35">
        <v>2011</v>
      </c>
      <c r="B35" s="1">
        <f t="shared" si="2"/>
        <v>12205420.88323793</v>
      </c>
      <c r="C35" s="1">
        <f t="shared" si="3"/>
        <v>5152096072.613799</v>
      </c>
    </row>
    <row r="36" spans="1:3" ht="12.75">
      <c r="A36">
        <v>2012</v>
      </c>
      <c r="B36" s="1">
        <f t="shared" si="2"/>
        <v>12361650.270543376</v>
      </c>
      <c r="C36" s="1">
        <f t="shared" si="3"/>
        <v>5139734422.343256</v>
      </c>
    </row>
    <row r="37" spans="1:3" ht="12.75">
      <c r="A37">
        <v>2013</v>
      </c>
      <c r="B37" s="1">
        <f t="shared" si="2"/>
        <v>12519879.39400633</v>
      </c>
      <c r="C37" s="1">
        <f t="shared" si="3"/>
        <v>5127214542.949249</v>
      </c>
    </row>
    <row r="38" spans="1:3" ht="12.75">
      <c r="A38">
        <v>2014</v>
      </c>
      <c r="B38" s="1">
        <f t="shared" si="2"/>
        <v>12680133.85024961</v>
      </c>
      <c r="C38" s="1">
        <f t="shared" si="3"/>
        <v>5114534409.099</v>
      </c>
    </row>
    <row r="39" spans="1:3" ht="12.75">
      <c r="A39">
        <v>2015</v>
      </c>
      <c r="B39" s="1">
        <f t="shared" si="2"/>
        <v>12842439.563532805</v>
      </c>
      <c r="C39" s="1">
        <f t="shared" si="3"/>
        <v>5101691969.535467</v>
      </c>
    </row>
    <row r="40" spans="1:3" ht="12.75">
      <c r="A40">
        <v>2016</v>
      </c>
      <c r="B40" s="1">
        <f t="shared" si="2"/>
        <v>13006822.789946025</v>
      </c>
      <c r="C40" s="1">
        <f t="shared" si="3"/>
        <v>5088685146.745522</v>
      </c>
    </row>
    <row r="41" spans="1:3" ht="12.75">
      <c r="A41">
        <v>2017</v>
      </c>
      <c r="B41" s="1">
        <f t="shared" si="2"/>
        <v>13173310.121657334</v>
      </c>
      <c r="C41" s="1">
        <f t="shared" si="3"/>
        <v>5075511836.623864</v>
      </c>
    </row>
    <row r="42" spans="1:3" ht="12.75">
      <c r="A42">
        <v>2018</v>
      </c>
      <c r="B42" s="1">
        <f t="shared" si="2"/>
        <v>13341928.491214547</v>
      </c>
      <c r="C42" s="1">
        <f t="shared" si="3"/>
        <v>5062169908.132649</v>
      </c>
    </row>
    <row r="43" spans="1:3" ht="12.75">
      <c r="A43">
        <v>2019</v>
      </c>
      <c r="B43" s="1">
        <f t="shared" si="2"/>
        <v>13512705.175902093</v>
      </c>
      <c r="C43" s="1">
        <f t="shared" si="3"/>
        <v>5048657202.956747</v>
      </c>
    </row>
    <row r="44" spans="1:3" ht="12.75">
      <c r="A44">
        <v>2020</v>
      </c>
      <c r="B44" s="1">
        <f t="shared" si="2"/>
        <v>13685667.80215364</v>
      </c>
      <c r="C44" s="1">
        <f t="shared" si="3"/>
        <v>5034971535.154593</v>
      </c>
    </row>
    <row r="45" spans="1:3" ht="12.75">
      <c r="A45">
        <v>2021</v>
      </c>
      <c r="B45" s="1">
        <f t="shared" si="2"/>
        <v>13860844.350021206</v>
      </c>
      <c r="C45" s="1">
        <f t="shared" si="3"/>
        <v>5021110690.804572</v>
      </c>
    </row>
    <row r="46" spans="1:3" ht="12.75">
      <c r="A46">
        <v>2022</v>
      </c>
      <c r="B46" s="1">
        <f t="shared" si="2"/>
        <v>14038263.157701477</v>
      </c>
      <c r="C46" s="1">
        <f t="shared" si="3"/>
        <v>5007072427.646871</v>
      </c>
    </row>
    <row r="47" spans="1:3" ht="12.75">
      <c r="A47">
        <v>2023</v>
      </c>
      <c r="B47" s="1">
        <f t="shared" si="2"/>
        <v>14217952.926120056</v>
      </c>
      <c r="C47" s="1">
        <f t="shared" si="3"/>
        <v>4992854474.720751</v>
      </c>
    </row>
    <row r="48" spans="1:3" ht="12.75">
      <c r="A48">
        <v>2024</v>
      </c>
      <c r="B48" s="1">
        <f t="shared" si="2"/>
        <v>14399942.723574392</v>
      </c>
      <c r="C48" s="1">
        <f t="shared" si="3"/>
        <v>4978454531.997176</v>
      </c>
    </row>
    <row r="49" spans="1:3" ht="12.75">
      <c r="A49">
        <v>2025</v>
      </c>
      <c r="B49" s="1">
        <f t="shared" si="2"/>
        <v>14584261.990436144</v>
      </c>
      <c r="C49" s="1">
        <f t="shared" si="3"/>
        <v>4963870270.00674</v>
      </c>
    </row>
    <row r="50" spans="1:3" ht="12.75">
      <c r="A50">
        <v>2026</v>
      </c>
      <c r="B50" s="1">
        <f t="shared" si="2"/>
        <v>14770940.543913728</v>
      </c>
      <c r="C50" s="1">
        <f t="shared" si="3"/>
        <v>4949099329.462826</v>
      </c>
    </row>
    <row r="51" spans="1:3" ht="12.75">
      <c r="A51">
        <v>2027</v>
      </c>
      <c r="B51" s="1">
        <f t="shared" si="2"/>
        <v>14960008.582875824</v>
      </c>
      <c r="C51" s="1">
        <f t="shared" si="3"/>
        <v>4934139320.87995</v>
      </c>
    </row>
    <row r="52" spans="1:3" ht="12.75">
      <c r="A52">
        <v>2028</v>
      </c>
      <c r="B52" s="1">
        <f t="shared" si="2"/>
        <v>15151496.692736635</v>
      </c>
      <c r="C52" s="1">
        <f t="shared" si="3"/>
        <v>4918987824.187213</v>
      </c>
    </row>
    <row r="53" spans="1:3" ht="12.75">
      <c r="A53">
        <v>2029</v>
      </c>
      <c r="B53" s="1">
        <f t="shared" si="2"/>
        <v>15345435.850403665</v>
      </c>
      <c r="C53" s="1">
        <f t="shared" si="3"/>
        <v>4903642388.336809</v>
      </c>
    </row>
    <row r="54" spans="1:3" ht="12.75">
      <c r="A54">
        <v>2030</v>
      </c>
      <c r="B54" s="1">
        <f t="shared" si="2"/>
        <v>15541857.42928883</v>
      </c>
      <c r="C54" s="1">
        <f t="shared" si="3"/>
        <v>4888100530.90752</v>
      </c>
    </row>
    <row r="55" spans="1:3" ht="12.75">
      <c r="A55">
        <v>2031</v>
      </c>
      <c r="B55" s="1">
        <f t="shared" si="2"/>
        <v>15740793.204383727</v>
      </c>
      <c r="C55" s="1">
        <f t="shared" si="3"/>
        <v>4872359737.703136</v>
      </c>
    </row>
    <row r="56" spans="1:3" ht="12.75">
      <c r="A56">
        <v>2032</v>
      </c>
      <c r="B56" s="1">
        <f t="shared" si="2"/>
        <v>15942275.357399838</v>
      </c>
      <c r="C56" s="1">
        <f t="shared" si="3"/>
        <v>4856417462.3457365</v>
      </c>
    </row>
    <row r="57" spans="1:3" ht="12.75">
      <c r="A57">
        <v>2033</v>
      </c>
      <c r="B57" s="1">
        <f t="shared" si="2"/>
        <v>16146336.481974555</v>
      </c>
      <c r="C57" s="1">
        <f t="shared" si="3"/>
        <v>4840271125.863762</v>
      </c>
    </row>
    <row r="58" spans="1:3" ht="12.75">
      <c r="A58">
        <v>2034</v>
      </c>
      <c r="B58" s="1">
        <f t="shared" si="2"/>
        <v>16353009.58894383</v>
      </c>
      <c r="C58" s="1">
        <f t="shared" si="3"/>
        <v>4823918116.274818</v>
      </c>
    </row>
    <row r="59" spans="1:3" ht="12.75">
      <c r="A59">
        <v>2035</v>
      </c>
      <c r="B59" s="1">
        <f t="shared" si="2"/>
        <v>16562328.11168231</v>
      </c>
      <c r="C59" s="1">
        <f t="shared" si="3"/>
        <v>4807355788.1631365</v>
      </c>
    </row>
    <row r="60" spans="1:3" ht="12.75">
      <c r="A60">
        <v>2036</v>
      </c>
      <c r="B60" s="1">
        <f t="shared" si="2"/>
        <v>16774325.911511844</v>
      </c>
      <c r="C60" s="1">
        <f t="shared" si="3"/>
        <v>4790581462.251625</v>
      </c>
    </row>
    <row r="61" spans="1:3" ht="12.75">
      <c r="A61">
        <v>2037</v>
      </c>
      <c r="B61" s="1">
        <f t="shared" si="2"/>
        <v>16989037.283179197</v>
      </c>
      <c r="C61" s="1">
        <f t="shared" si="3"/>
        <v>4773592424.968446</v>
      </c>
    </row>
    <row r="62" spans="1:3" ht="12.75">
      <c r="A62">
        <v>2038</v>
      </c>
      <c r="B62" s="1">
        <f t="shared" si="2"/>
        <v>17206496.96040389</v>
      </c>
      <c r="C62" s="1">
        <f t="shared" si="3"/>
        <v>4756385928.008042</v>
      </c>
    </row>
    <row r="63" spans="1:3" ht="12.75">
      <c r="A63">
        <v>2039</v>
      </c>
      <c r="B63" s="1">
        <f t="shared" si="2"/>
        <v>17426740.121497057</v>
      </c>
      <c r="C63" s="1">
        <f t="shared" si="3"/>
        <v>4738959187.886545</v>
      </c>
    </row>
    <row r="64" spans="1:3" ht="12.75">
      <c r="A64">
        <v>2040</v>
      </c>
      <c r="B64" s="1">
        <f t="shared" si="2"/>
        <v>17649802.39505222</v>
      </c>
      <c r="C64" s="1">
        <f t="shared" si="3"/>
        <v>4721309385.491493</v>
      </c>
    </row>
    <row r="65" spans="1:3" ht="12.75">
      <c r="A65">
        <v>2041</v>
      </c>
      <c r="B65" s="1">
        <f t="shared" si="2"/>
        <v>17875719.865708888</v>
      </c>
      <c r="C65" s="1">
        <f t="shared" si="3"/>
        <v>4703433665.625784</v>
      </c>
    </row>
    <row r="66" spans="1:3" ht="12.75">
      <c r="A66">
        <v>2042</v>
      </c>
      <c r="B66" s="1">
        <f t="shared" si="2"/>
        <v>18104529.079989962</v>
      </c>
      <c r="C66" s="1">
        <f t="shared" si="3"/>
        <v>4685329136.545794</v>
      </c>
    </row>
    <row r="67" spans="1:3" ht="12.75">
      <c r="A67">
        <v>2043</v>
      </c>
      <c r="B67" s="1">
        <f t="shared" si="2"/>
        <v>18336267.052213833</v>
      </c>
      <c r="C67" s="1">
        <f t="shared" si="3"/>
        <v>4666992869.49358</v>
      </c>
    </row>
    <row r="68" spans="1:3" ht="12.75">
      <c r="A68">
        <v>2044</v>
      </c>
      <c r="B68" s="1">
        <f t="shared" si="2"/>
        <v>18570971.27048217</v>
      </c>
      <c r="C68" s="1">
        <f t="shared" si="3"/>
        <v>4648421898.223098</v>
      </c>
    </row>
    <row r="69" spans="1:3" ht="12.75">
      <c r="A69">
        <v>2045</v>
      </c>
      <c r="B69" s="1">
        <f t="shared" si="2"/>
        <v>18808679.702744342</v>
      </c>
      <c r="C69" s="1">
        <f t="shared" si="3"/>
        <v>4629613218.520353</v>
      </c>
    </row>
    <row r="70" spans="1:3" ht="12.75">
      <c r="A70">
        <v>2046</v>
      </c>
      <c r="B70" s="1">
        <f t="shared" si="2"/>
        <v>19049430.80293947</v>
      </c>
      <c r="C70" s="1">
        <f t="shared" si="3"/>
        <v>4610563787.717414</v>
      </c>
    </row>
    <row r="71" spans="1:3" ht="12.75">
      <c r="A71">
        <v>2047</v>
      </c>
      <c r="B71" s="1">
        <f t="shared" si="2"/>
        <v>19293263.517217096</v>
      </c>
      <c r="C71" s="1">
        <f t="shared" si="3"/>
        <v>4591270524.200197</v>
      </c>
    </row>
    <row r="72" spans="1:3" ht="12.75">
      <c r="A72">
        <v>2048</v>
      </c>
      <c r="B72" s="1">
        <f t="shared" si="2"/>
        <v>19540217.290237475</v>
      </c>
      <c r="C72" s="1">
        <f t="shared" si="3"/>
        <v>4571730306.90996</v>
      </c>
    </row>
    <row r="73" spans="1:3" ht="12.75">
      <c r="A73">
        <v>2049</v>
      </c>
      <c r="B73" s="1">
        <f t="shared" si="2"/>
        <v>19790332.071552515</v>
      </c>
      <c r="C73" s="1">
        <f t="shared" si="3"/>
        <v>4551939974.8384075</v>
      </c>
    </row>
    <row r="74" spans="1:3" ht="12.75">
      <c r="A74">
        <v>2050</v>
      </c>
      <c r="B74" s="1">
        <f t="shared" si="2"/>
        <v>20043648.322068386</v>
      </c>
      <c r="C74" s="1">
        <f t="shared" si="3"/>
        <v>4531896326.516339</v>
      </c>
    </row>
    <row r="75" spans="1:3" ht="12.75">
      <c r="A75">
        <f>A74+1</f>
        <v>2051</v>
      </c>
      <c r="B75" s="1">
        <f t="shared" si="2"/>
        <v>20300207.02059086</v>
      </c>
      <c r="C75" s="1">
        <f t="shared" si="3"/>
        <v>4511596119.4957485</v>
      </c>
    </row>
    <row r="76" spans="1:3" ht="12.75">
      <c r="A76">
        <f aca="true" t="shared" si="4" ref="A76:A139">A75+1</f>
        <v>2052</v>
      </c>
      <c r="B76" s="1">
        <f t="shared" si="2"/>
        <v>20560049.670454424</v>
      </c>
      <c r="C76" s="1">
        <f t="shared" si="3"/>
        <v>4491036069.8252945</v>
      </c>
    </row>
    <row r="77" spans="1:3" ht="12.75">
      <c r="A77">
        <f t="shared" si="4"/>
        <v>2053</v>
      </c>
      <c r="B77" s="1">
        <f t="shared" si="2"/>
        <v>20823218.30623624</v>
      </c>
      <c r="C77" s="1">
        <f t="shared" si="3"/>
        <v>4470212851.519058</v>
      </c>
    </row>
    <row r="78" spans="1:3" ht="12.75">
      <c r="A78">
        <f t="shared" si="4"/>
        <v>2054</v>
      </c>
      <c r="B78" s="1">
        <f t="shared" si="2"/>
        <v>21089755.500556067</v>
      </c>
      <c r="C78" s="1">
        <f t="shared" si="3"/>
        <v>4449123096.018502</v>
      </c>
    </row>
    <row r="79" spans="1:3" ht="12.75">
      <c r="A79">
        <f t="shared" si="4"/>
        <v>2055</v>
      </c>
      <c r="B79" s="1">
        <f t="shared" si="2"/>
        <v>21359704.370963186</v>
      </c>
      <c r="C79" s="1">
        <f t="shared" si="3"/>
        <v>4427763391.647539</v>
      </c>
    </row>
    <row r="80" spans="1:3" ht="12.75">
      <c r="A80">
        <f t="shared" si="4"/>
        <v>2056</v>
      </c>
      <c r="B80" s="1">
        <f t="shared" si="2"/>
        <v>21633108.586911514</v>
      </c>
      <c r="C80" s="1">
        <f t="shared" si="3"/>
        <v>4406130283.060628</v>
      </c>
    </row>
    <row r="81" spans="1:3" ht="12.75">
      <c r="A81">
        <f t="shared" si="4"/>
        <v>2057</v>
      </c>
      <c r="B81" s="1">
        <f t="shared" si="2"/>
        <v>21910012.37682398</v>
      </c>
      <c r="C81" s="1">
        <f t="shared" si="3"/>
        <v>4384220270.683804</v>
      </c>
    </row>
    <row r="82" spans="1:3" ht="12.75">
      <c r="A82">
        <f t="shared" si="4"/>
        <v>2058</v>
      </c>
      <c r="B82" s="1">
        <f t="shared" si="2"/>
        <v>22190460.535247326</v>
      </c>
      <c r="C82" s="1">
        <f t="shared" si="3"/>
        <v>4362029810.148556</v>
      </c>
    </row>
    <row r="83" spans="1:3" ht="12.75">
      <c r="A83">
        <f t="shared" si="4"/>
        <v>2059</v>
      </c>
      <c r="B83" s="1">
        <f t="shared" si="2"/>
        <v>22474498.430098493</v>
      </c>
      <c r="C83" s="1">
        <f t="shared" si="3"/>
        <v>4339555311.718457</v>
      </c>
    </row>
    <row r="84" spans="1:3" ht="12.75">
      <c r="A84">
        <f t="shared" si="4"/>
        <v>2060</v>
      </c>
      <c r="B84" s="1">
        <f t="shared" si="2"/>
        <v>22762172.010003753</v>
      </c>
      <c r="C84" s="1">
        <f t="shared" si="3"/>
        <v>4316793139.708453</v>
      </c>
    </row>
    <row r="85" spans="1:3" ht="12.75">
      <c r="A85">
        <f t="shared" si="4"/>
        <v>2061</v>
      </c>
      <c r="B85" s="1">
        <f t="shared" si="2"/>
        <v>23053527.8117318</v>
      </c>
      <c r="C85" s="1">
        <f t="shared" si="3"/>
        <v>4293739611.8967214</v>
      </c>
    </row>
    <row r="86" spans="1:3" ht="12.75">
      <c r="A86">
        <f t="shared" si="4"/>
        <v>2062</v>
      </c>
      <c r="B86" s="1">
        <f t="shared" si="2"/>
        <v>23348612.96772197</v>
      </c>
      <c r="C86" s="1">
        <f t="shared" si="3"/>
        <v>4270390998.9289994</v>
      </c>
    </row>
    <row r="87" spans="1:3" ht="12.75">
      <c r="A87">
        <f t="shared" si="4"/>
        <v>2063</v>
      </c>
      <c r="B87" s="1">
        <f t="shared" si="2"/>
        <v>23647475.21370881</v>
      </c>
      <c r="C87" s="1">
        <f t="shared" si="3"/>
        <v>4246743523.7152905</v>
      </c>
    </row>
    <row r="88" spans="1:3" ht="12.75">
      <c r="A88">
        <f t="shared" si="4"/>
        <v>2064</v>
      </c>
      <c r="B88" s="1">
        <f t="shared" si="2"/>
        <v>23950162.896444283</v>
      </c>
      <c r="C88" s="1">
        <f t="shared" si="3"/>
        <v>4222793360.818846</v>
      </c>
    </row>
    <row r="89" spans="1:3" ht="12.75">
      <c r="A89">
        <f t="shared" si="4"/>
        <v>2065</v>
      </c>
      <c r="B89" s="1">
        <f t="shared" si="2"/>
        <v>24256724.98151877</v>
      </c>
      <c r="C89" s="1">
        <f t="shared" si="3"/>
        <v>4198536635.8373275</v>
      </c>
    </row>
    <row r="90" spans="1:3" ht="12.75">
      <c r="A90">
        <f t="shared" si="4"/>
        <v>2066</v>
      </c>
      <c r="B90" s="1">
        <f t="shared" si="2"/>
        <v>24567211.06128221</v>
      </c>
      <c r="C90" s="1">
        <f t="shared" si="3"/>
        <v>4173969424.7760453</v>
      </c>
    </row>
    <row r="91" spans="1:3" ht="12.75">
      <c r="A91">
        <f t="shared" si="4"/>
        <v>2067</v>
      </c>
      <c r="B91" s="1">
        <f t="shared" si="2"/>
        <v>24881671.36286662</v>
      </c>
      <c r="C91" s="1">
        <f t="shared" si="3"/>
        <v>4149087753.413179</v>
      </c>
    </row>
    <row r="92" spans="1:3" ht="12.75">
      <c r="A92">
        <f t="shared" si="4"/>
        <v>2068</v>
      </c>
      <c r="B92" s="1">
        <f t="shared" si="2"/>
        <v>25200156.756311316</v>
      </c>
      <c r="C92" s="1">
        <f t="shared" si="3"/>
        <v>4123887596.6568675</v>
      </c>
    </row>
    <row r="93" spans="1:3" ht="12.75">
      <c r="A93">
        <f t="shared" si="4"/>
        <v>2069</v>
      </c>
      <c r="B93" s="1">
        <f t="shared" si="2"/>
        <v>25522718.7627921</v>
      </c>
      <c r="C93" s="1">
        <f t="shared" si="3"/>
        <v>4098364877.8940754</v>
      </c>
    </row>
    <row r="94" spans="1:3" ht="12.75">
      <c r="A94">
        <f t="shared" si="4"/>
        <v>2070</v>
      </c>
      <c r="B94" s="1">
        <f t="shared" si="2"/>
        <v>25849409.562955838</v>
      </c>
      <c r="C94" s="1">
        <f t="shared" si="3"/>
        <v>4072515468.3311195</v>
      </c>
    </row>
    <row r="95" spans="1:3" ht="12.75">
      <c r="A95">
        <f t="shared" si="4"/>
        <v>2071</v>
      </c>
      <c r="B95" s="1">
        <f t="shared" si="2"/>
        <v>26180282.005361672</v>
      </c>
      <c r="C95" s="1">
        <f t="shared" si="3"/>
        <v>4046335186.325758</v>
      </c>
    </row>
    <row r="96" spans="1:3" ht="12.75">
      <c r="A96">
        <f t="shared" si="4"/>
        <v>2072</v>
      </c>
      <c r="B96" s="1">
        <f t="shared" si="2"/>
        <v>26515389.615030304</v>
      </c>
      <c r="C96" s="1">
        <f t="shared" si="3"/>
        <v>4019819796.7107277</v>
      </c>
    </row>
    <row r="97" spans="1:3" ht="12.75">
      <c r="A97">
        <f t="shared" si="4"/>
        <v>2073</v>
      </c>
      <c r="B97" s="1">
        <f aca="true" t="shared" si="5" ref="B97:B160">B96+(B96*0.0128)</f>
        <v>26854786.602102693</v>
      </c>
      <c r="C97" s="1">
        <f aca="true" t="shared" si="6" ref="C97:C160">C96-B97</f>
        <v>3992965010.108625</v>
      </c>
    </row>
    <row r="98" spans="1:3" ht="12.75">
      <c r="A98">
        <f t="shared" si="4"/>
        <v>2074</v>
      </c>
      <c r="B98" s="1">
        <f t="shared" si="5"/>
        <v>27198527.870609608</v>
      </c>
      <c r="C98" s="1">
        <f t="shared" si="6"/>
        <v>3965766482.238015</v>
      </c>
    </row>
    <row r="99" spans="1:3" ht="12.75">
      <c r="A99">
        <f t="shared" si="4"/>
        <v>2075</v>
      </c>
      <c r="B99" s="1">
        <f t="shared" si="5"/>
        <v>27546669.02735341</v>
      </c>
      <c r="C99" s="1">
        <f t="shared" si="6"/>
        <v>3938219813.210662</v>
      </c>
    </row>
    <row r="100" spans="1:3" ht="12.75">
      <c r="A100">
        <f t="shared" si="4"/>
        <v>2076</v>
      </c>
      <c r="B100" s="1">
        <f t="shared" si="5"/>
        <v>27899266.390903533</v>
      </c>
      <c r="C100" s="1">
        <f t="shared" si="6"/>
        <v>3910320546.8197584</v>
      </c>
    </row>
    <row r="101" spans="1:3" ht="12.75">
      <c r="A101">
        <f t="shared" si="4"/>
        <v>2077</v>
      </c>
      <c r="B101" s="1">
        <f t="shared" si="5"/>
        <v>28256377.000707097</v>
      </c>
      <c r="C101" s="1">
        <f t="shared" si="6"/>
        <v>3882064169.8190513</v>
      </c>
    </row>
    <row r="102" spans="1:3" ht="12.75">
      <c r="A102">
        <f t="shared" si="4"/>
        <v>2078</v>
      </c>
      <c r="B102" s="1">
        <f t="shared" si="5"/>
        <v>28618058.62631615</v>
      </c>
      <c r="C102" s="1">
        <f t="shared" si="6"/>
        <v>3853446111.192735</v>
      </c>
    </row>
    <row r="103" spans="1:3" ht="12.75">
      <c r="A103">
        <f t="shared" si="4"/>
        <v>2079</v>
      </c>
      <c r="B103" s="1">
        <f t="shared" si="5"/>
        <v>28984369.776732996</v>
      </c>
      <c r="C103" s="1">
        <f t="shared" si="6"/>
        <v>3824461741.4160023</v>
      </c>
    </row>
    <row r="104" spans="1:3" ht="12.75">
      <c r="A104">
        <f t="shared" si="4"/>
        <v>2080</v>
      </c>
      <c r="B104" s="1">
        <f t="shared" si="5"/>
        <v>29355369.709875178</v>
      </c>
      <c r="C104" s="1">
        <f t="shared" si="6"/>
        <v>3795106371.706127</v>
      </c>
    </row>
    <row r="105" spans="1:3" ht="12.75">
      <c r="A105">
        <f t="shared" si="4"/>
        <v>2081</v>
      </c>
      <c r="B105" s="1">
        <f t="shared" si="5"/>
        <v>29731118.44216158</v>
      </c>
      <c r="C105" s="1">
        <f t="shared" si="6"/>
        <v>3765375253.2639656</v>
      </c>
    </row>
    <row r="106" spans="1:3" ht="12.75">
      <c r="A106">
        <f t="shared" si="4"/>
        <v>2082</v>
      </c>
      <c r="B106" s="1">
        <f t="shared" si="5"/>
        <v>30111676.758221246</v>
      </c>
      <c r="C106" s="1">
        <f t="shared" si="6"/>
        <v>3735263576.5057445</v>
      </c>
    </row>
    <row r="107" spans="1:3" ht="12.75">
      <c r="A107">
        <f t="shared" si="4"/>
        <v>2083</v>
      </c>
      <c r="B107" s="1">
        <f t="shared" si="5"/>
        <v>30497106.22072648</v>
      </c>
      <c r="C107" s="1">
        <f t="shared" si="6"/>
        <v>3704766470.285018</v>
      </c>
    </row>
    <row r="108" spans="1:3" ht="12.75">
      <c r="A108">
        <f t="shared" si="4"/>
        <v>2084</v>
      </c>
      <c r="B108" s="1">
        <f t="shared" si="5"/>
        <v>30887469.18035178</v>
      </c>
      <c r="C108" s="1">
        <f t="shared" si="6"/>
        <v>3673879001.104666</v>
      </c>
    </row>
    <row r="109" spans="1:3" ht="12.75">
      <c r="A109">
        <f t="shared" si="4"/>
        <v>2085</v>
      </c>
      <c r="B109" s="1">
        <f t="shared" si="5"/>
        <v>31282828.78586028</v>
      </c>
      <c r="C109" s="1">
        <f t="shared" si="6"/>
        <v>3642596172.318806</v>
      </c>
    </row>
    <row r="110" spans="1:3" ht="12.75">
      <c r="A110">
        <f t="shared" si="4"/>
        <v>2086</v>
      </c>
      <c r="B110" s="1">
        <f t="shared" si="5"/>
        <v>31683248.994319294</v>
      </c>
      <c r="C110" s="1">
        <f t="shared" si="6"/>
        <v>3610912923.3244867</v>
      </c>
    </row>
    <row r="111" spans="1:3" ht="12.75">
      <c r="A111">
        <f t="shared" si="4"/>
        <v>2087</v>
      </c>
      <c r="B111" s="1">
        <f t="shared" si="5"/>
        <v>32088794.58144658</v>
      </c>
      <c r="C111" s="1">
        <f t="shared" si="6"/>
        <v>3578824128.74304</v>
      </c>
    </row>
    <row r="112" spans="1:3" ht="12.75">
      <c r="A112">
        <f t="shared" si="4"/>
        <v>2088</v>
      </c>
      <c r="B112" s="1">
        <f t="shared" si="5"/>
        <v>32499531.152089097</v>
      </c>
      <c r="C112" s="1">
        <f t="shared" si="6"/>
        <v>3546324597.590951</v>
      </c>
    </row>
    <row r="113" spans="1:3" ht="12.75">
      <c r="A113">
        <f t="shared" si="4"/>
        <v>2089</v>
      </c>
      <c r="B113" s="1">
        <f t="shared" si="5"/>
        <v>32915525.15083584</v>
      </c>
      <c r="C113" s="1">
        <f t="shared" si="6"/>
        <v>3513409072.440115</v>
      </c>
    </row>
    <row r="114" spans="1:3" ht="12.75">
      <c r="A114">
        <f t="shared" si="4"/>
        <v>2090</v>
      </c>
      <c r="B114" s="1">
        <f t="shared" si="5"/>
        <v>33336843.872766536</v>
      </c>
      <c r="C114" s="1">
        <f t="shared" si="6"/>
        <v>3480072228.5673485</v>
      </c>
    </row>
    <row r="115" spans="1:3" ht="12.75">
      <c r="A115">
        <f t="shared" si="4"/>
        <v>2091</v>
      </c>
      <c r="B115" s="1">
        <f t="shared" si="5"/>
        <v>33763555.47433795</v>
      </c>
      <c r="C115" s="1">
        <f t="shared" si="6"/>
        <v>3446308673.0930104</v>
      </c>
    </row>
    <row r="116" spans="1:3" ht="12.75">
      <c r="A116">
        <f t="shared" si="4"/>
        <v>2092</v>
      </c>
      <c r="B116" s="1">
        <f t="shared" si="5"/>
        <v>34195728.984409474</v>
      </c>
      <c r="C116" s="1">
        <f t="shared" si="6"/>
        <v>3412112944.108601</v>
      </c>
    </row>
    <row r="117" spans="1:3" ht="12.75">
      <c r="A117">
        <f t="shared" si="4"/>
        <v>2093</v>
      </c>
      <c r="B117" s="1">
        <f t="shared" si="5"/>
        <v>34633434.31540991</v>
      </c>
      <c r="C117" s="1">
        <f t="shared" si="6"/>
        <v>3377479509.793191</v>
      </c>
    </row>
    <row r="118" spans="1:3" ht="12.75">
      <c r="A118">
        <f t="shared" si="4"/>
        <v>2094</v>
      </c>
      <c r="B118" s="1">
        <f t="shared" si="5"/>
        <v>35076742.27464716</v>
      </c>
      <c r="C118" s="1">
        <f t="shared" si="6"/>
        <v>3342402767.5185437</v>
      </c>
    </row>
    <row r="119" spans="1:3" ht="12.75">
      <c r="A119">
        <f t="shared" si="4"/>
        <v>2095</v>
      </c>
      <c r="B119" s="1">
        <f t="shared" si="5"/>
        <v>35525724.575762644</v>
      </c>
      <c r="C119" s="1">
        <f t="shared" si="6"/>
        <v>3306877042.942781</v>
      </c>
    </row>
    <row r="120" spans="1:3" ht="12.75">
      <c r="A120">
        <f t="shared" si="4"/>
        <v>2096</v>
      </c>
      <c r="B120" s="1">
        <f t="shared" si="5"/>
        <v>35980453.85033241</v>
      </c>
      <c r="C120" s="1">
        <f t="shared" si="6"/>
        <v>3270896589.0924487</v>
      </c>
    </row>
    <row r="121" spans="1:3" ht="12.75">
      <c r="A121">
        <f t="shared" si="4"/>
        <v>2097</v>
      </c>
      <c r="B121" s="1">
        <f t="shared" si="5"/>
        <v>36441003.659616664</v>
      </c>
      <c r="C121" s="1">
        <f t="shared" si="6"/>
        <v>3234455585.4328322</v>
      </c>
    </row>
    <row r="122" spans="1:3" ht="12.75">
      <c r="A122">
        <f t="shared" si="4"/>
        <v>2098</v>
      </c>
      <c r="B122" s="1">
        <f t="shared" si="5"/>
        <v>36907448.50645976</v>
      </c>
      <c r="C122" s="1">
        <f t="shared" si="6"/>
        <v>3197548136.9263725</v>
      </c>
    </row>
    <row r="123" spans="1:3" ht="12.75">
      <c r="A123">
        <f t="shared" si="4"/>
        <v>2099</v>
      </c>
      <c r="B123" s="1">
        <f t="shared" si="5"/>
        <v>37379863.84734244</v>
      </c>
      <c r="C123" s="1">
        <f t="shared" si="6"/>
        <v>3160168273.07903</v>
      </c>
    </row>
    <row r="124" spans="1:3" ht="12.75">
      <c r="A124">
        <f t="shared" si="4"/>
        <v>2100</v>
      </c>
      <c r="B124" s="1">
        <f t="shared" si="5"/>
        <v>37858326.10458842</v>
      </c>
      <c r="C124" s="1">
        <f t="shared" si="6"/>
        <v>3122309946.9744415</v>
      </c>
    </row>
    <row r="125" spans="1:3" ht="12.75">
      <c r="A125">
        <f t="shared" si="4"/>
        <v>2101</v>
      </c>
      <c r="B125" s="1">
        <f t="shared" si="5"/>
        <v>38342912.67872715</v>
      </c>
      <c r="C125" s="1">
        <f t="shared" si="6"/>
        <v>3083967034.2957144</v>
      </c>
    </row>
    <row r="126" spans="1:3" ht="12.75">
      <c r="A126">
        <f t="shared" si="4"/>
        <v>2102</v>
      </c>
      <c r="B126" s="1">
        <f t="shared" si="5"/>
        <v>38833701.96101486</v>
      </c>
      <c r="C126" s="1">
        <f t="shared" si="6"/>
        <v>3045133332.3346996</v>
      </c>
    </row>
    <row r="127" spans="1:3" ht="12.75">
      <c r="A127">
        <f t="shared" si="4"/>
        <v>2103</v>
      </c>
      <c r="B127" s="1">
        <f t="shared" si="5"/>
        <v>39330773.34611585</v>
      </c>
      <c r="C127" s="1">
        <f t="shared" si="6"/>
        <v>3005802558.9885836</v>
      </c>
    </row>
    <row r="128" spans="1:3" ht="12.75">
      <c r="A128">
        <f t="shared" si="4"/>
        <v>2104</v>
      </c>
      <c r="B128" s="1">
        <f t="shared" si="5"/>
        <v>39834207.24494613</v>
      </c>
      <c r="C128" s="1">
        <f t="shared" si="6"/>
        <v>2965968351.7436376</v>
      </c>
    </row>
    <row r="129" spans="1:3" ht="12.75">
      <c r="A129">
        <f t="shared" si="4"/>
        <v>2105</v>
      </c>
      <c r="B129" s="1">
        <f t="shared" si="5"/>
        <v>40344085.09768144</v>
      </c>
      <c r="C129" s="1">
        <f t="shared" si="6"/>
        <v>2925624266.645956</v>
      </c>
    </row>
    <row r="130" spans="1:3" ht="12.75">
      <c r="A130">
        <f t="shared" si="4"/>
        <v>2106</v>
      </c>
      <c r="B130" s="1">
        <f t="shared" si="5"/>
        <v>40860489.38693176</v>
      </c>
      <c r="C130" s="1">
        <f t="shared" si="6"/>
        <v>2884763777.259024</v>
      </c>
    </row>
    <row r="131" spans="1:3" ht="12.75">
      <c r="A131">
        <f t="shared" si="4"/>
        <v>2107</v>
      </c>
      <c r="B131" s="1">
        <f t="shared" si="5"/>
        <v>41383503.65108449</v>
      </c>
      <c r="C131" s="1">
        <f t="shared" si="6"/>
        <v>2843380273.6079397</v>
      </c>
    </row>
    <row r="132" spans="1:3" ht="12.75">
      <c r="A132">
        <f t="shared" si="4"/>
        <v>2108</v>
      </c>
      <c r="B132" s="1">
        <f t="shared" si="5"/>
        <v>41913212.49781837</v>
      </c>
      <c r="C132" s="1">
        <f t="shared" si="6"/>
        <v>2801467061.1101213</v>
      </c>
    </row>
    <row r="133" spans="1:3" ht="12.75">
      <c r="A133">
        <f t="shared" si="4"/>
        <v>2109</v>
      </c>
      <c r="B133" s="1">
        <f t="shared" si="5"/>
        <v>42449701.617790446</v>
      </c>
      <c r="C133" s="1">
        <f t="shared" si="6"/>
        <v>2759017359.492331</v>
      </c>
    </row>
    <row r="134" spans="1:3" ht="12.75">
      <c r="A134">
        <f t="shared" si="4"/>
        <v>2110</v>
      </c>
      <c r="B134" s="1">
        <f t="shared" si="5"/>
        <v>42993057.79849816</v>
      </c>
      <c r="C134" s="1">
        <f t="shared" si="6"/>
        <v>2716024301.693833</v>
      </c>
    </row>
    <row r="135" spans="1:3" ht="12.75">
      <c r="A135">
        <f t="shared" si="4"/>
        <v>2111</v>
      </c>
      <c r="B135" s="1">
        <f t="shared" si="5"/>
        <v>43543368.93831894</v>
      </c>
      <c r="C135" s="1">
        <f t="shared" si="6"/>
        <v>2672480932.755514</v>
      </c>
    </row>
    <row r="136" spans="1:3" ht="12.75">
      <c r="A136">
        <f t="shared" si="4"/>
        <v>2112</v>
      </c>
      <c r="B136" s="1">
        <f t="shared" si="5"/>
        <v>44100724.06072942</v>
      </c>
      <c r="C136" s="1">
        <f t="shared" si="6"/>
        <v>2628380208.6947846</v>
      </c>
    </row>
    <row r="137" spans="1:3" ht="12.75">
      <c r="A137">
        <f t="shared" si="4"/>
        <v>2113</v>
      </c>
      <c r="B137" s="1">
        <f t="shared" si="5"/>
        <v>44665213.328706756</v>
      </c>
      <c r="C137" s="1">
        <f t="shared" si="6"/>
        <v>2583714995.366078</v>
      </c>
    </row>
    <row r="138" spans="1:3" ht="12.75">
      <c r="A138">
        <f t="shared" si="4"/>
        <v>2114</v>
      </c>
      <c r="B138" s="1">
        <f t="shared" si="5"/>
        <v>45236928.059314206</v>
      </c>
      <c r="C138" s="1">
        <f t="shared" si="6"/>
        <v>2538478067.3067636</v>
      </c>
    </row>
    <row r="139" spans="1:3" ht="12.75">
      <c r="A139">
        <f t="shared" si="4"/>
        <v>2115</v>
      </c>
      <c r="B139" s="1">
        <f t="shared" si="5"/>
        <v>45815960.73847343</v>
      </c>
      <c r="C139" s="1">
        <f t="shared" si="6"/>
        <v>2492662106.56829</v>
      </c>
    </row>
    <row r="140" spans="1:3" ht="12.75">
      <c r="A140">
        <f aca="true" t="shared" si="7" ref="A140:A180">A139+1</f>
        <v>2116</v>
      </c>
      <c r="B140" s="1">
        <f t="shared" si="5"/>
        <v>46402405.03592589</v>
      </c>
      <c r="C140" s="1">
        <f t="shared" si="6"/>
        <v>2446259701.5323644</v>
      </c>
    </row>
    <row r="141" spans="1:3" ht="12.75">
      <c r="A141">
        <f t="shared" si="7"/>
        <v>2117</v>
      </c>
      <c r="B141" s="1">
        <f t="shared" si="5"/>
        <v>46996355.82038574</v>
      </c>
      <c r="C141" s="1">
        <f t="shared" si="6"/>
        <v>2399263345.7119784</v>
      </c>
    </row>
    <row r="142" spans="1:3" ht="12.75">
      <c r="A142">
        <f t="shared" si="7"/>
        <v>2118</v>
      </c>
      <c r="B142" s="1">
        <f t="shared" si="5"/>
        <v>47597909.17488667</v>
      </c>
      <c r="C142" s="1">
        <f t="shared" si="6"/>
        <v>2351665436.5370917</v>
      </c>
    </row>
    <row r="143" spans="1:3" ht="12.75">
      <c r="A143">
        <f t="shared" si="7"/>
        <v>2119</v>
      </c>
      <c r="B143" s="1">
        <f t="shared" si="5"/>
        <v>48207162.412325226</v>
      </c>
      <c r="C143" s="1">
        <f t="shared" si="6"/>
        <v>2303458274.1247663</v>
      </c>
    </row>
    <row r="144" spans="1:3" ht="12.75">
      <c r="A144">
        <f t="shared" si="7"/>
        <v>2120</v>
      </c>
      <c r="B144" s="1">
        <f t="shared" si="5"/>
        <v>48824214.09120299</v>
      </c>
      <c r="C144" s="1">
        <f t="shared" si="6"/>
        <v>2254634060.033563</v>
      </c>
    </row>
    <row r="145" spans="1:3" ht="12.75">
      <c r="A145">
        <f t="shared" si="7"/>
        <v>2121</v>
      </c>
      <c r="B145" s="1">
        <f t="shared" si="5"/>
        <v>49449164.03157039</v>
      </c>
      <c r="C145" s="1">
        <f t="shared" si="6"/>
        <v>2205184896.0019927</v>
      </c>
    </row>
    <row r="146" spans="1:3" ht="12.75">
      <c r="A146">
        <f t="shared" si="7"/>
        <v>2122</v>
      </c>
      <c r="B146" s="1">
        <f t="shared" si="5"/>
        <v>50082113.33117449</v>
      </c>
      <c r="C146" s="1">
        <f t="shared" si="6"/>
        <v>2155102782.6708183</v>
      </c>
    </row>
    <row r="147" spans="1:3" ht="12.75">
      <c r="A147">
        <f t="shared" si="7"/>
        <v>2123</v>
      </c>
      <c r="B147" s="1">
        <f t="shared" si="5"/>
        <v>50723164.381813526</v>
      </c>
      <c r="C147" s="1">
        <f t="shared" si="6"/>
        <v>2104379618.2890048</v>
      </c>
    </row>
    <row r="148" spans="1:3" ht="12.75">
      <c r="A148">
        <f t="shared" si="7"/>
        <v>2124</v>
      </c>
      <c r="B148" s="1">
        <f t="shared" si="5"/>
        <v>51372420.885900736</v>
      </c>
      <c r="C148" s="1">
        <f t="shared" si="6"/>
        <v>2053007197.403104</v>
      </c>
    </row>
    <row r="149" spans="1:3" ht="12.75">
      <c r="A149">
        <f t="shared" si="7"/>
        <v>2125</v>
      </c>
      <c r="B149" s="1">
        <f t="shared" si="5"/>
        <v>52029987.87324026</v>
      </c>
      <c r="C149" s="1">
        <f t="shared" si="6"/>
        <v>2000977209.5298638</v>
      </c>
    </row>
    <row r="150" spans="1:3" ht="12.75">
      <c r="A150">
        <f t="shared" si="7"/>
        <v>2126</v>
      </c>
      <c r="B150" s="1">
        <f t="shared" si="5"/>
        <v>52695971.718017735</v>
      </c>
      <c r="C150" s="1">
        <f t="shared" si="6"/>
        <v>1948281237.811846</v>
      </c>
    </row>
    <row r="151" spans="1:3" ht="12.75">
      <c r="A151">
        <f t="shared" si="7"/>
        <v>2127</v>
      </c>
      <c r="B151" s="1">
        <f t="shared" si="5"/>
        <v>53370480.15600836</v>
      </c>
      <c r="C151" s="1">
        <f t="shared" si="6"/>
        <v>1894910757.6558375</v>
      </c>
    </row>
    <row r="152" spans="1:3" ht="12.75">
      <c r="A152">
        <f t="shared" si="7"/>
        <v>2128</v>
      </c>
      <c r="B152" s="1">
        <f t="shared" si="5"/>
        <v>54053622.30200527</v>
      </c>
      <c r="C152" s="1">
        <f t="shared" si="6"/>
        <v>1840857135.3538322</v>
      </c>
    </row>
    <row r="153" spans="1:3" ht="12.75">
      <c r="A153">
        <f t="shared" si="7"/>
        <v>2129</v>
      </c>
      <c r="B153" s="1">
        <f t="shared" si="5"/>
        <v>54745508.66747094</v>
      </c>
      <c r="C153" s="1">
        <f t="shared" si="6"/>
        <v>1786111626.6863613</v>
      </c>
    </row>
    <row r="154" spans="1:3" ht="12.75">
      <c r="A154">
        <f t="shared" si="7"/>
        <v>2130</v>
      </c>
      <c r="B154" s="1">
        <f t="shared" si="5"/>
        <v>55446251.17841457</v>
      </c>
      <c r="C154" s="1">
        <f t="shared" si="6"/>
        <v>1730665375.5079467</v>
      </c>
    </row>
    <row r="155" spans="1:3" ht="12.75">
      <c r="A155">
        <f t="shared" si="7"/>
        <v>2131</v>
      </c>
      <c r="B155" s="1">
        <f t="shared" si="5"/>
        <v>56155963.193498276</v>
      </c>
      <c r="C155" s="1">
        <f t="shared" si="6"/>
        <v>1674509412.3144484</v>
      </c>
    </row>
    <row r="156" spans="1:3" ht="12.75">
      <c r="A156">
        <f t="shared" si="7"/>
        <v>2132</v>
      </c>
      <c r="B156" s="1">
        <f t="shared" si="5"/>
        <v>56874759.522375055</v>
      </c>
      <c r="C156" s="1">
        <f t="shared" si="6"/>
        <v>1617634652.7920732</v>
      </c>
    </row>
    <row r="157" spans="1:3" ht="12.75">
      <c r="A157">
        <f t="shared" si="7"/>
        <v>2133</v>
      </c>
      <c r="B157" s="1">
        <f t="shared" si="5"/>
        <v>57602756.444261454</v>
      </c>
      <c r="C157" s="1">
        <f t="shared" si="6"/>
        <v>1560031896.3478117</v>
      </c>
    </row>
    <row r="158" spans="1:3" ht="12.75">
      <c r="A158">
        <f t="shared" si="7"/>
        <v>2134</v>
      </c>
      <c r="B158" s="1">
        <f t="shared" si="5"/>
        <v>58340071.726748</v>
      </c>
      <c r="C158" s="1">
        <f t="shared" si="6"/>
        <v>1501691824.6210637</v>
      </c>
    </row>
    <row r="159" spans="1:3" ht="12.75">
      <c r="A159">
        <f t="shared" si="7"/>
        <v>2135</v>
      </c>
      <c r="B159" s="1">
        <f t="shared" si="5"/>
        <v>59086824.64485037</v>
      </c>
      <c r="C159" s="1">
        <f t="shared" si="6"/>
        <v>1442604999.9762135</v>
      </c>
    </row>
    <row r="160" spans="1:3" ht="12.75">
      <c r="A160">
        <f t="shared" si="7"/>
        <v>2136</v>
      </c>
      <c r="B160" s="1">
        <f t="shared" si="5"/>
        <v>59843136.00030446</v>
      </c>
      <c r="C160" s="1">
        <f t="shared" si="6"/>
        <v>1382761863.975909</v>
      </c>
    </row>
    <row r="161" spans="1:3" ht="12.75">
      <c r="A161">
        <f t="shared" si="7"/>
        <v>2137</v>
      </c>
      <c r="B161" s="1">
        <f aca="true" t="shared" si="8" ref="B161:B180">B160+(B160*0.0128)</f>
        <v>60609128.14110836</v>
      </c>
      <c r="C161" s="1">
        <f aca="true" t="shared" si="9" ref="C161:C180">C160-B161</f>
        <v>1322152735.8348007</v>
      </c>
    </row>
    <row r="162" spans="1:3" ht="12.75">
      <c r="A162">
        <f t="shared" si="7"/>
        <v>2138</v>
      </c>
      <c r="B162" s="1">
        <f t="shared" si="8"/>
        <v>61384924.98131454</v>
      </c>
      <c r="C162" s="1">
        <f t="shared" si="9"/>
        <v>1260767810.853486</v>
      </c>
    </row>
    <row r="163" spans="1:3" ht="12.75">
      <c r="A163">
        <f t="shared" si="7"/>
        <v>2139</v>
      </c>
      <c r="B163" s="1">
        <f t="shared" si="8"/>
        <v>62170652.02107537</v>
      </c>
      <c r="C163" s="1">
        <f t="shared" si="9"/>
        <v>1198597158.8324108</v>
      </c>
    </row>
    <row r="164" spans="1:3" ht="12.75">
      <c r="A164">
        <f t="shared" si="7"/>
        <v>2140</v>
      </c>
      <c r="B164" s="1">
        <f t="shared" si="8"/>
        <v>62966436.36694513</v>
      </c>
      <c r="C164" s="1">
        <f t="shared" si="9"/>
        <v>1135630722.4654658</v>
      </c>
    </row>
    <row r="165" spans="1:3" ht="12.75">
      <c r="A165">
        <f t="shared" si="7"/>
        <v>2141</v>
      </c>
      <c r="B165" s="1">
        <f t="shared" si="8"/>
        <v>63772406.75244203</v>
      </c>
      <c r="C165" s="1">
        <f t="shared" si="9"/>
        <v>1071858315.7130238</v>
      </c>
    </row>
    <row r="166" spans="1:3" ht="12.75">
      <c r="A166">
        <f t="shared" si="7"/>
        <v>2142</v>
      </c>
      <c r="B166" s="1">
        <f t="shared" si="8"/>
        <v>64588693.55887329</v>
      </c>
      <c r="C166" s="1">
        <f t="shared" si="9"/>
        <v>1007269622.1541505</v>
      </c>
    </row>
    <row r="167" spans="1:3" ht="12.75">
      <c r="A167">
        <f t="shared" si="7"/>
        <v>2143</v>
      </c>
      <c r="B167" s="1">
        <f t="shared" si="8"/>
        <v>65415428.83642687</v>
      </c>
      <c r="C167" s="1">
        <f t="shared" si="9"/>
        <v>941854193.3177236</v>
      </c>
    </row>
    <row r="168" spans="1:3" ht="12.75">
      <c r="A168">
        <f t="shared" si="7"/>
        <v>2144</v>
      </c>
      <c r="B168" s="1">
        <f t="shared" si="8"/>
        <v>66252746.32553314</v>
      </c>
      <c r="C168" s="1">
        <f t="shared" si="9"/>
        <v>875601446.9921905</v>
      </c>
    </row>
    <row r="169" spans="1:3" ht="12.75">
      <c r="A169">
        <f t="shared" si="7"/>
        <v>2145</v>
      </c>
      <c r="B169" s="1">
        <f t="shared" si="8"/>
        <v>67100781.478499964</v>
      </c>
      <c r="C169" s="1">
        <f t="shared" si="9"/>
        <v>808500665.5136905</v>
      </c>
    </row>
    <row r="170" spans="1:3" ht="12.75">
      <c r="A170">
        <f t="shared" si="7"/>
        <v>2146</v>
      </c>
      <c r="B170" s="1">
        <f t="shared" si="8"/>
        <v>67959671.48142476</v>
      </c>
      <c r="C170" s="1">
        <f t="shared" si="9"/>
        <v>740540994.0322657</v>
      </c>
    </row>
    <row r="171" spans="1:3" ht="12.75">
      <c r="A171">
        <f t="shared" si="7"/>
        <v>2147</v>
      </c>
      <c r="B171" s="1">
        <f t="shared" si="8"/>
        <v>68829555.276387</v>
      </c>
      <c r="C171" s="1">
        <f t="shared" si="9"/>
        <v>671711438.7558787</v>
      </c>
    </row>
    <row r="172" spans="1:3" ht="12.75">
      <c r="A172">
        <f t="shared" si="7"/>
        <v>2148</v>
      </c>
      <c r="B172" s="1">
        <f t="shared" si="8"/>
        <v>69710573.58392476</v>
      </c>
      <c r="C172" s="1">
        <f t="shared" si="9"/>
        <v>602000865.1719539</v>
      </c>
    </row>
    <row r="173" spans="1:3" ht="12.75">
      <c r="A173">
        <f t="shared" si="7"/>
        <v>2149</v>
      </c>
      <c r="B173" s="1">
        <f t="shared" si="8"/>
        <v>70602868.925799</v>
      </c>
      <c r="C173" s="1">
        <f t="shared" si="9"/>
        <v>531397996.2461549</v>
      </c>
    </row>
    <row r="174" spans="1:3" ht="12.75">
      <c r="A174">
        <f t="shared" si="7"/>
        <v>2150</v>
      </c>
      <c r="B174" s="1">
        <f t="shared" si="8"/>
        <v>71506585.64804922</v>
      </c>
      <c r="C174" s="1">
        <f t="shared" si="9"/>
        <v>459891410.59810567</v>
      </c>
    </row>
    <row r="175" spans="1:3" ht="12.75">
      <c r="A175">
        <f t="shared" si="7"/>
        <v>2151</v>
      </c>
      <c r="B175" s="1">
        <f t="shared" si="8"/>
        <v>72421869.94434425</v>
      </c>
      <c r="C175" s="1">
        <f t="shared" si="9"/>
        <v>387469540.6537614</v>
      </c>
    </row>
    <row r="176" spans="1:3" ht="12.75">
      <c r="A176">
        <f t="shared" si="7"/>
        <v>2152</v>
      </c>
      <c r="B176" s="1">
        <f t="shared" si="8"/>
        <v>73348869.87963186</v>
      </c>
      <c r="C176" s="1">
        <f t="shared" si="9"/>
        <v>314120670.7741295</v>
      </c>
    </row>
    <row r="177" spans="1:3" ht="12.75">
      <c r="A177">
        <f t="shared" si="7"/>
        <v>2153</v>
      </c>
      <c r="B177" s="1">
        <f t="shared" si="8"/>
        <v>74287735.41409115</v>
      </c>
      <c r="C177" s="1">
        <f t="shared" si="9"/>
        <v>239832935.36003834</v>
      </c>
    </row>
    <row r="178" spans="1:3" ht="12.75">
      <c r="A178">
        <f t="shared" si="7"/>
        <v>2154</v>
      </c>
      <c r="B178" s="1">
        <f t="shared" si="8"/>
        <v>75238618.42739153</v>
      </c>
      <c r="C178" s="1">
        <f t="shared" si="9"/>
        <v>164594316.9326468</v>
      </c>
    </row>
    <row r="179" spans="1:3" ht="12.75">
      <c r="A179">
        <f t="shared" si="7"/>
        <v>2155</v>
      </c>
      <c r="B179" s="1">
        <f t="shared" si="8"/>
        <v>76201672.74326214</v>
      </c>
      <c r="C179" s="1">
        <f t="shared" si="9"/>
        <v>88392644.18938467</v>
      </c>
    </row>
    <row r="180" spans="1:3" ht="12.75">
      <c r="A180">
        <f t="shared" si="7"/>
        <v>2156</v>
      </c>
      <c r="B180" s="1">
        <f t="shared" si="8"/>
        <v>77177054.1543759</v>
      </c>
      <c r="C180" s="1">
        <f t="shared" si="9"/>
        <v>11215590.035008773</v>
      </c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ht="12.75">
      <c r="B187" s="1"/>
    </row>
    <row r="188" ht="12.75">
      <c r="B188" s="1"/>
    </row>
    <row r="189" ht="12.75">
      <c r="B189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J71" sqref="J71"/>
    </sheetView>
  </sheetViews>
  <sheetFormatPr defaultColWidth="11.00390625" defaultRowHeight="12.75"/>
  <cols>
    <col min="2" max="2" width="14.125" style="0" customWidth="1"/>
  </cols>
  <sheetData>
    <row r="1" spans="1:3" ht="12.75">
      <c r="A1" t="s">
        <v>9</v>
      </c>
      <c r="B1" s="3" t="s">
        <v>23</v>
      </c>
      <c r="C1" s="3"/>
    </row>
    <row r="2" spans="2:4" ht="12.75">
      <c r="B2" t="s">
        <v>13</v>
      </c>
      <c r="C2" s="1">
        <v>13000000</v>
      </c>
      <c r="D2" t="s">
        <v>14</v>
      </c>
    </row>
    <row r="5" spans="1:4" ht="12.75">
      <c r="A5" s="3" t="s">
        <v>15</v>
      </c>
      <c r="B5" s="3"/>
      <c r="D5" s="1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127000</v>
      </c>
      <c r="C8" s="1"/>
    </row>
    <row r="9" spans="1:5" ht="12.75">
      <c r="A9">
        <v>1991</v>
      </c>
      <c r="B9" s="1">
        <v>115000</v>
      </c>
      <c r="C9" s="1">
        <f>B9-B8</f>
        <v>-12000</v>
      </c>
      <c r="D9" s="2">
        <f>C9/B9*100</f>
        <v>-10.434782608695652</v>
      </c>
      <c r="E9" s="2"/>
    </row>
    <row r="10" spans="1:5" ht="12.75">
      <c r="A10">
        <v>1992</v>
      </c>
      <c r="B10" s="1">
        <v>108000</v>
      </c>
      <c r="C10" s="1">
        <f aca="true" t="shared" si="0" ref="C10:C25">B10-B9</f>
        <v>-7000</v>
      </c>
      <c r="D10" s="2">
        <f aca="true" t="shared" si="1" ref="D10:D25">C10/B10*100</f>
        <v>-6.481481481481481</v>
      </c>
      <c r="E10" s="2"/>
    </row>
    <row r="11" spans="1:5" ht="12.75">
      <c r="A11">
        <v>1993</v>
      </c>
      <c r="B11" s="1">
        <v>94000</v>
      </c>
      <c r="C11" s="1">
        <f t="shared" si="0"/>
        <v>-14000</v>
      </c>
      <c r="D11" s="2">
        <f t="shared" si="1"/>
        <v>-14.893617021276595</v>
      </c>
      <c r="E11" s="2"/>
    </row>
    <row r="12" spans="1:5" ht="12.75">
      <c r="A12">
        <v>1994</v>
      </c>
      <c r="B12" s="1">
        <v>105000</v>
      </c>
      <c r="C12" s="1">
        <f t="shared" si="0"/>
        <v>11000</v>
      </c>
      <c r="D12" s="2">
        <f t="shared" si="1"/>
        <v>10.476190476190476</v>
      </c>
      <c r="E12" s="2"/>
    </row>
    <row r="13" spans="1:5" ht="12.75">
      <c r="A13">
        <v>1995</v>
      </c>
      <c r="B13" s="1">
        <v>126000</v>
      </c>
      <c r="C13" s="1">
        <f t="shared" si="0"/>
        <v>21000</v>
      </c>
      <c r="D13" s="2">
        <f t="shared" si="1"/>
        <v>16.666666666666664</v>
      </c>
      <c r="E13" s="2"/>
    </row>
    <row r="14" spans="1:5" ht="12.75">
      <c r="A14">
        <v>1996</v>
      </c>
      <c r="B14" s="1">
        <v>127000</v>
      </c>
      <c r="C14" s="1">
        <f t="shared" si="0"/>
        <v>1000</v>
      </c>
      <c r="D14" s="2">
        <f t="shared" si="1"/>
        <v>0.7874015748031495</v>
      </c>
      <c r="E14" s="2"/>
    </row>
    <row r="15" spans="1:5" ht="12.75">
      <c r="A15">
        <v>1997</v>
      </c>
      <c r="B15" s="1">
        <v>138000</v>
      </c>
      <c r="C15" s="1">
        <f t="shared" si="0"/>
        <v>11000</v>
      </c>
      <c r="D15" s="2">
        <f t="shared" si="1"/>
        <v>7.971014492753622</v>
      </c>
      <c r="E15" s="2"/>
    </row>
    <row r="16" spans="1:5" ht="12.75">
      <c r="A16">
        <v>1998</v>
      </c>
      <c r="B16" s="1">
        <v>135000</v>
      </c>
      <c r="C16" s="1">
        <f t="shared" si="0"/>
        <v>-3000</v>
      </c>
      <c r="D16" s="2">
        <f t="shared" si="1"/>
        <v>-2.2222222222222223</v>
      </c>
      <c r="E16" s="2"/>
    </row>
    <row r="17" spans="1:5" ht="12.75">
      <c r="A17">
        <v>1999</v>
      </c>
      <c r="B17" s="1">
        <v>128000</v>
      </c>
      <c r="C17" s="1">
        <f t="shared" si="0"/>
        <v>-7000</v>
      </c>
      <c r="D17" s="2">
        <f t="shared" si="1"/>
        <v>-5.46875</v>
      </c>
      <c r="E17" s="2"/>
    </row>
    <row r="18" spans="1:5" ht="12.75">
      <c r="A18">
        <v>2000</v>
      </c>
      <c r="B18" s="1">
        <v>129000</v>
      </c>
      <c r="C18" s="1">
        <f t="shared" si="0"/>
        <v>1000</v>
      </c>
      <c r="D18" s="2">
        <f t="shared" si="1"/>
        <v>0.7751937984496124</v>
      </c>
      <c r="E18" s="2"/>
    </row>
    <row r="19" spans="1:5" ht="12.75">
      <c r="A19">
        <v>2001</v>
      </c>
      <c r="B19" s="1">
        <v>133000</v>
      </c>
      <c r="C19" s="1">
        <f t="shared" si="0"/>
        <v>4000</v>
      </c>
      <c r="D19" s="2">
        <f t="shared" si="1"/>
        <v>3.007518796992481</v>
      </c>
      <c r="E19" s="2"/>
    </row>
    <row r="20" spans="1:5" ht="12.75">
      <c r="A20">
        <v>2002</v>
      </c>
      <c r="B20" s="1">
        <v>122000</v>
      </c>
      <c r="C20" s="1">
        <f t="shared" si="0"/>
        <v>-11000</v>
      </c>
      <c r="D20" s="2">
        <f t="shared" si="1"/>
        <v>-9.01639344262295</v>
      </c>
      <c r="E20" s="2"/>
    </row>
    <row r="21" spans="1:5" ht="12.75">
      <c r="A21">
        <v>2003</v>
      </c>
      <c r="B21" s="1">
        <v>131000</v>
      </c>
      <c r="C21" s="1">
        <f t="shared" si="0"/>
        <v>9000</v>
      </c>
      <c r="D21" s="2">
        <f t="shared" si="1"/>
        <v>6.870229007633588</v>
      </c>
      <c r="E21" s="2"/>
    </row>
    <row r="22" spans="1:5" ht="12.75">
      <c r="A22">
        <v>2004</v>
      </c>
      <c r="B22" s="1">
        <v>159000</v>
      </c>
      <c r="C22" s="1">
        <f t="shared" si="0"/>
        <v>28000</v>
      </c>
      <c r="D22" s="2">
        <f t="shared" si="1"/>
        <v>17.61006289308176</v>
      </c>
      <c r="E22" s="2"/>
    </row>
    <row r="23" spans="1:5" ht="12.75">
      <c r="A23">
        <v>2005</v>
      </c>
      <c r="B23" s="1">
        <v>185000</v>
      </c>
      <c r="C23" s="1">
        <f t="shared" si="0"/>
        <v>26000</v>
      </c>
      <c r="D23" s="2">
        <f t="shared" si="1"/>
        <v>14.054054054054054</v>
      </c>
      <c r="E23" s="2"/>
    </row>
    <row r="24" spans="1:5" ht="12.75">
      <c r="A24">
        <v>2006</v>
      </c>
      <c r="B24" s="1">
        <v>184000</v>
      </c>
      <c r="C24" s="1">
        <f t="shared" si="0"/>
        <v>-1000</v>
      </c>
      <c r="D24" s="2">
        <f t="shared" si="1"/>
        <v>-0.5434782608695652</v>
      </c>
      <c r="E24" s="2"/>
    </row>
    <row r="25" spans="1:5" ht="12.75">
      <c r="A25">
        <v>2007</v>
      </c>
      <c r="B25" s="1">
        <v>187000</v>
      </c>
      <c r="C25" s="1">
        <f t="shared" si="0"/>
        <v>3000</v>
      </c>
      <c r="D25" s="2">
        <f t="shared" si="1"/>
        <v>1.6042780748663104</v>
      </c>
      <c r="E25" s="2"/>
    </row>
    <row r="26" spans="4:5" ht="12.75">
      <c r="D26" s="2"/>
      <c r="E26" s="2"/>
    </row>
    <row r="27" spans="3:5" ht="12.75">
      <c r="C27" t="s">
        <v>19</v>
      </c>
      <c r="D27" s="2">
        <f>AVERAGE(D9,D25)</f>
        <v>-4.4152522669146705</v>
      </c>
      <c r="E27" s="2">
        <f>(((B25-B8)/B25)/17)*100</f>
        <v>1.887385970430953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v>187000</v>
      </c>
      <c r="C31" s="1">
        <f>C2</f>
        <v>13000000</v>
      </c>
    </row>
    <row r="32" spans="1:3" ht="12.75">
      <c r="A32">
        <v>2008</v>
      </c>
      <c r="B32" s="1">
        <f>B31+(B31*0.0189)</f>
        <v>190534.3</v>
      </c>
      <c r="C32" s="1">
        <f>C31-B32</f>
        <v>12809465.7</v>
      </c>
    </row>
    <row r="33" spans="1:3" ht="12.75">
      <c r="A33">
        <v>2009</v>
      </c>
      <c r="B33" s="1">
        <f aca="true" t="shared" si="2" ref="B33:B75">B32+(B32*0.0189)</f>
        <v>194135.39826999998</v>
      </c>
      <c r="C33" s="1">
        <f aca="true" t="shared" si="3" ref="C33:C75">C32-B33</f>
        <v>12615330.30173</v>
      </c>
    </row>
    <row r="34" spans="1:3" ht="12.75">
      <c r="A34">
        <v>2010</v>
      </c>
      <c r="B34" s="1">
        <f t="shared" si="2"/>
        <v>197804.55729730296</v>
      </c>
      <c r="C34" s="1">
        <f t="shared" si="3"/>
        <v>12417525.744432697</v>
      </c>
    </row>
    <row r="35" spans="1:3" ht="12.75">
      <c r="A35">
        <v>2011</v>
      </c>
      <c r="B35" s="1">
        <f t="shared" si="2"/>
        <v>201543.06343022198</v>
      </c>
      <c r="C35" s="1">
        <f t="shared" si="3"/>
        <v>12215982.681002475</v>
      </c>
    </row>
    <row r="36" spans="1:3" ht="12.75">
      <c r="A36">
        <v>2012</v>
      </c>
      <c r="B36" s="1">
        <f t="shared" si="2"/>
        <v>205352.2273290532</v>
      </c>
      <c r="C36" s="1">
        <f t="shared" si="3"/>
        <v>12010630.453673422</v>
      </c>
    </row>
    <row r="37" spans="1:3" ht="12.75">
      <c r="A37">
        <v>2013</v>
      </c>
      <c r="B37" s="1">
        <f t="shared" si="2"/>
        <v>209233.3844255723</v>
      </c>
      <c r="C37" s="1">
        <f t="shared" si="3"/>
        <v>11801397.06924785</v>
      </c>
    </row>
    <row r="38" spans="1:3" ht="12.75">
      <c r="A38">
        <v>2014</v>
      </c>
      <c r="B38" s="1">
        <f t="shared" si="2"/>
        <v>213187.8953912156</v>
      </c>
      <c r="C38" s="1">
        <f t="shared" si="3"/>
        <v>11588209.173856633</v>
      </c>
    </row>
    <row r="39" spans="1:3" ht="12.75">
      <c r="A39">
        <v>2015</v>
      </c>
      <c r="B39" s="1">
        <f t="shared" si="2"/>
        <v>217217.14661410957</v>
      </c>
      <c r="C39" s="1">
        <f t="shared" si="3"/>
        <v>11370992.027242523</v>
      </c>
    </row>
    <row r="40" spans="1:3" ht="12.75">
      <c r="A40">
        <v>2016</v>
      </c>
      <c r="B40" s="1">
        <f t="shared" si="2"/>
        <v>221322.55068511624</v>
      </c>
      <c r="C40" s="1">
        <f t="shared" si="3"/>
        <v>11149669.476557406</v>
      </c>
    </row>
    <row r="41" spans="1:3" ht="12.75">
      <c r="A41">
        <v>2017</v>
      </c>
      <c r="B41" s="1">
        <f t="shared" si="2"/>
        <v>225505.54689306492</v>
      </c>
      <c r="C41" s="1">
        <f t="shared" si="3"/>
        <v>10924163.92966434</v>
      </c>
    </row>
    <row r="42" spans="1:3" ht="12.75">
      <c r="A42">
        <v>2018</v>
      </c>
      <c r="B42" s="1">
        <f t="shared" si="2"/>
        <v>229767.60172934385</v>
      </c>
      <c r="C42" s="1">
        <f t="shared" si="3"/>
        <v>10694396.327934995</v>
      </c>
    </row>
    <row r="43" spans="1:3" ht="12.75">
      <c r="A43">
        <v>2019</v>
      </c>
      <c r="B43" s="1">
        <f t="shared" si="2"/>
        <v>234110.20940202844</v>
      </c>
      <c r="C43" s="1">
        <f t="shared" si="3"/>
        <v>10460286.118532967</v>
      </c>
    </row>
    <row r="44" spans="1:3" ht="12.75">
      <c r="A44">
        <v>2020</v>
      </c>
      <c r="B44" s="1">
        <f t="shared" si="2"/>
        <v>238534.89235972677</v>
      </c>
      <c r="C44" s="1">
        <f t="shared" si="3"/>
        <v>10221751.22617324</v>
      </c>
    </row>
    <row r="45" spans="1:3" ht="12.75">
      <c r="A45">
        <v>2021</v>
      </c>
      <c r="B45" s="1">
        <f t="shared" si="2"/>
        <v>243043.2018253256</v>
      </c>
      <c r="C45" s="1">
        <f t="shared" si="3"/>
        <v>9978708.024347914</v>
      </c>
    </row>
    <row r="46" spans="1:3" ht="12.75">
      <c r="A46">
        <v>2022</v>
      </c>
      <c r="B46" s="1">
        <f t="shared" si="2"/>
        <v>247636.71833982426</v>
      </c>
      <c r="C46" s="1">
        <f t="shared" si="3"/>
        <v>9731071.30600809</v>
      </c>
    </row>
    <row r="47" spans="1:3" ht="12.75">
      <c r="A47">
        <v>2023</v>
      </c>
      <c r="B47" s="1">
        <f t="shared" si="2"/>
        <v>252317.05231644693</v>
      </c>
      <c r="C47" s="1">
        <f t="shared" si="3"/>
        <v>9478754.253691642</v>
      </c>
    </row>
    <row r="48" spans="1:3" ht="12.75">
      <c r="A48">
        <v>2024</v>
      </c>
      <c r="B48" s="1">
        <f t="shared" si="2"/>
        <v>257085.8446052278</v>
      </c>
      <c r="C48" s="1">
        <f t="shared" si="3"/>
        <v>9221668.409086414</v>
      </c>
    </row>
    <row r="49" spans="1:3" ht="12.75">
      <c r="A49">
        <v>2025</v>
      </c>
      <c r="B49" s="1">
        <f t="shared" si="2"/>
        <v>261944.76706826658</v>
      </c>
      <c r="C49" s="1">
        <f t="shared" si="3"/>
        <v>8959723.642018147</v>
      </c>
    </row>
    <row r="50" spans="1:3" ht="12.75">
      <c r="A50">
        <v>2026</v>
      </c>
      <c r="B50" s="1">
        <f t="shared" si="2"/>
        <v>266895.52316585684</v>
      </c>
      <c r="C50" s="1">
        <f t="shared" si="3"/>
        <v>8692828.11885229</v>
      </c>
    </row>
    <row r="51" spans="1:3" ht="12.75">
      <c r="A51">
        <v>2027</v>
      </c>
      <c r="B51" s="1">
        <f t="shared" si="2"/>
        <v>271939.8485536915</v>
      </c>
      <c r="C51" s="1">
        <f t="shared" si="3"/>
        <v>8420888.270298598</v>
      </c>
    </row>
    <row r="52" spans="1:3" ht="12.75">
      <c r="A52">
        <v>2028</v>
      </c>
      <c r="B52" s="1">
        <f t="shared" si="2"/>
        <v>277079.5116913563</v>
      </c>
      <c r="C52" s="1">
        <f t="shared" si="3"/>
        <v>8143808.758607242</v>
      </c>
    </row>
    <row r="53" spans="1:3" ht="12.75">
      <c r="A53">
        <v>2029</v>
      </c>
      <c r="B53" s="1">
        <f t="shared" si="2"/>
        <v>282316.3144623229</v>
      </c>
      <c r="C53" s="1">
        <f t="shared" si="3"/>
        <v>7861492.4441449195</v>
      </c>
    </row>
    <row r="54" spans="1:3" ht="12.75">
      <c r="A54">
        <v>2030</v>
      </c>
      <c r="B54" s="1">
        <f t="shared" si="2"/>
        <v>287652.0928056608</v>
      </c>
      <c r="C54" s="1">
        <f t="shared" si="3"/>
        <v>7573840.351339258</v>
      </c>
    </row>
    <row r="55" spans="1:3" ht="12.75">
      <c r="A55">
        <v>2031</v>
      </c>
      <c r="B55" s="1">
        <f t="shared" si="2"/>
        <v>293088.7173596878</v>
      </c>
      <c r="C55" s="1">
        <f t="shared" si="3"/>
        <v>7280751.63397957</v>
      </c>
    </row>
    <row r="56" spans="1:3" ht="12.75">
      <c r="A56">
        <v>2032</v>
      </c>
      <c r="B56" s="1">
        <f t="shared" si="2"/>
        <v>298628.09411778586</v>
      </c>
      <c r="C56" s="1">
        <f t="shared" si="3"/>
        <v>6982123.539861784</v>
      </c>
    </row>
    <row r="57" spans="1:3" ht="12.75">
      <c r="A57">
        <v>2033</v>
      </c>
      <c r="B57" s="1">
        <f t="shared" si="2"/>
        <v>304272.165096612</v>
      </c>
      <c r="C57" s="1">
        <f t="shared" si="3"/>
        <v>6677851.374765173</v>
      </c>
    </row>
    <row r="58" spans="1:3" ht="12.75">
      <c r="A58">
        <v>2034</v>
      </c>
      <c r="B58" s="1">
        <f t="shared" si="2"/>
        <v>310022.90901693795</v>
      </c>
      <c r="C58" s="1">
        <f t="shared" si="3"/>
        <v>6367828.465748235</v>
      </c>
    </row>
    <row r="59" spans="1:3" ht="12.75">
      <c r="A59">
        <v>2035</v>
      </c>
      <c r="B59" s="1">
        <f t="shared" si="2"/>
        <v>315882.3419973581</v>
      </c>
      <c r="C59" s="1">
        <f t="shared" si="3"/>
        <v>6051946.123750877</v>
      </c>
    </row>
    <row r="60" spans="1:3" ht="12.75">
      <c r="A60">
        <v>2036</v>
      </c>
      <c r="B60" s="1">
        <f t="shared" si="2"/>
        <v>321852.51826110814</v>
      </c>
      <c r="C60" s="1">
        <f t="shared" si="3"/>
        <v>5730093.605489768</v>
      </c>
    </row>
    <row r="61" spans="1:3" ht="12.75">
      <c r="A61">
        <v>2037</v>
      </c>
      <c r="B61" s="1">
        <f t="shared" si="2"/>
        <v>327935.5308562431</v>
      </c>
      <c r="C61" s="1">
        <f t="shared" si="3"/>
        <v>5402158.074633525</v>
      </c>
    </row>
    <row r="62" spans="1:3" ht="12.75">
      <c r="A62">
        <v>2038</v>
      </c>
      <c r="B62" s="1">
        <f t="shared" si="2"/>
        <v>334133.5123894261</v>
      </c>
      <c r="C62" s="1">
        <f t="shared" si="3"/>
        <v>5068024.562244099</v>
      </c>
    </row>
    <row r="63" spans="1:3" ht="12.75">
      <c r="A63">
        <v>2039</v>
      </c>
      <c r="B63" s="1">
        <f t="shared" si="2"/>
        <v>340448.6357735863</v>
      </c>
      <c r="C63" s="1">
        <f t="shared" si="3"/>
        <v>4727575.9264705125</v>
      </c>
    </row>
    <row r="64" spans="1:3" ht="12.75">
      <c r="A64">
        <v>2040</v>
      </c>
      <c r="B64" s="1">
        <f t="shared" si="2"/>
        <v>346883.1149897071</v>
      </c>
      <c r="C64" s="1">
        <f t="shared" si="3"/>
        <v>4380692.811480805</v>
      </c>
    </row>
    <row r="65" spans="1:3" ht="12.75">
      <c r="A65">
        <v>2041</v>
      </c>
      <c r="B65" s="1">
        <f t="shared" si="2"/>
        <v>353439.2058630125</v>
      </c>
      <c r="C65" s="1">
        <f t="shared" si="3"/>
        <v>4027253.605617793</v>
      </c>
    </row>
    <row r="66" spans="1:3" ht="12.75">
      <c r="A66">
        <v>2042</v>
      </c>
      <c r="B66" s="1">
        <f t="shared" si="2"/>
        <v>360119.20685382345</v>
      </c>
      <c r="C66" s="1">
        <f t="shared" si="3"/>
        <v>3667134.3987639695</v>
      </c>
    </row>
    <row r="67" spans="1:3" ht="12.75">
      <c r="A67">
        <v>2043</v>
      </c>
      <c r="B67" s="1">
        <f t="shared" si="2"/>
        <v>366925.4598633607</v>
      </c>
      <c r="C67" s="1">
        <f t="shared" si="3"/>
        <v>3300208.938900609</v>
      </c>
    </row>
    <row r="68" spans="1:3" ht="12.75">
      <c r="A68">
        <v>2044</v>
      </c>
      <c r="B68" s="1">
        <f t="shared" si="2"/>
        <v>373860.3510547782</v>
      </c>
      <c r="C68" s="1">
        <f t="shared" si="3"/>
        <v>2926348.5878458307</v>
      </c>
    </row>
    <row r="69" spans="1:3" ht="12.75">
      <c r="A69">
        <v>2045</v>
      </c>
      <c r="B69" s="1">
        <f t="shared" si="2"/>
        <v>380926.3116897135</v>
      </c>
      <c r="C69" s="1">
        <f t="shared" si="3"/>
        <v>2545422.276156117</v>
      </c>
    </row>
    <row r="70" spans="1:3" ht="12.75">
      <c r="A70">
        <v>2046</v>
      </c>
      <c r="B70" s="1">
        <f t="shared" si="2"/>
        <v>388125.8189806491</v>
      </c>
      <c r="C70" s="1">
        <f t="shared" si="3"/>
        <v>2157296.457175468</v>
      </c>
    </row>
    <row r="71" spans="1:3" ht="12.75">
      <c r="A71">
        <v>2047</v>
      </c>
      <c r="B71" s="1">
        <f t="shared" si="2"/>
        <v>395461.3969593834</v>
      </c>
      <c r="C71" s="1">
        <f t="shared" si="3"/>
        <v>1761835.0602160846</v>
      </c>
    </row>
    <row r="72" spans="1:3" ht="12.75">
      <c r="A72">
        <v>2048</v>
      </c>
      <c r="B72" s="1">
        <f t="shared" si="2"/>
        <v>402935.61736191576</v>
      </c>
      <c r="C72" s="1">
        <f t="shared" si="3"/>
        <v>1358899.4428541688</v>
      </c>
    </row>
    <row r="73" spans="1:3" ht="12.75">
      <c r="A73">
        <v>2049</v>
      </c>
      <c r="B73" s="1">
        <f t="shared" si="2"/>
        <v>410551.100530056</v>
      </c>
      <c r="C73" s="1">
        <f t="shared" si="3"/>
        <v>948348.3423241128</v>
      </c>
    </row>
    <row r="74" spans="1:3" ht="12.75">
      <c r="A74">
        <v>2050</v>
      </c>
      <c r="B74" s="1">
        <f t="shared" si="2"/>
        <v>418310.51633007405</v>
      </c>
      <c r="C74" s="1">
        <f t="shared" si="3"/>
        <v>530037.8259940387</v>
      </c>
    </row>
    <row r="75" spans="1:3" ht="12.75">
      <c r="A75">
        <f>A74+1</f>
        <v>2051</v>
      </c>
      <c r="B75" s="1">
        <f t="shared" si="2"/>
        <v>426216.58508871245</v>
      </c>
      <c r="C75" s="1">
        <f t="shared" si="3"/>
        <v>103821.24090532627</v>
      </c>
    </row>
    <row r="76" spans="2:3" ht="12.75">
      <c r="B76" s="1"/>
      <c r="C76" s="1"/>
    </row>
    <row r="77" spans="2:3" ht="12.75">
      <c r="B77" s="1"/>
      <c r="C77" s="1"/>
    </row>
    <row r="78" ht="12.75">
      <c r="B78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G30" sqref="G30"/>
    </sheetView>
  </sheetViews>
  <sheetFormatPr defaultColWidth="11.00390625" defaultRowHeight="12.75"/>
  <cols>
    <col min="2" max="2" width="14.375" style="0" bestFit="1" customWidth="1"/>
    <col min="3" max="3" width="11.125" style="0" bestFit="1" customWidth="1"/>
  </cols>
  <sheetData>
    <row r="1" spans="1:2" ht="12.75">
      <c r="A1" t="s">
        <v>12</v>
      </c>
      <c r="B1" t="s">
        <v>23</v>
      </c>
    </row>
    <row r="2" spans="2:4" ht="12.75">
      <c r="B2" t="s">
        <v>13</v>
      </c>
      <c r="C2" s="1">
        <v>130000000</v>
      </c>
      <c r="D2" t="s">
        <v>14</v>
      </c>
    </row>
    <row r="5" ht="12.75">
      <c r="A5" t="s">
        <v>15</v>
      </c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2" ht="12.75">
      <c r="A8">
        <v>1994</v>
      </c>
      <c r="B8" s="1">
        <v>906000</v>
      </c>
    </row>
    <row r="9" spans="1:4" ht="12.75">
      <c r="A9">
        <f aca="true" t="shared" si="0" ref="A9:A21">A8+1</f>
        <v>1995</v>
      </c>
      <c r="B9" s="1">
        <v>920000</v>
      </c>
      <c r="C9" s="1">
        <f>B9-B8</f>
        <v>14000</v>
      </c>
      <c r="D9" s="2">
        <f>C9/B9*100</f>
        <v>1.5217391304347827</v>
      </c>
    </row>
    <row r="10" spans="1:4" ht="12.75">
      <c r="A10">
        <f t="shared" si="0"/>
        <v>1996</v>
      </c>
      <c r="B10" s="1">
        <v>1080000</v>
      </c>
      <c r="C10" s="1">
        <f aca="true" t="shared" si="1" ref="C10:C21">B10-B9</f>
        <v>160000</v>
      </c>
      <c r="D10" s="2">
        <f aca="true" t="shared" si="2" ref="D10:D21">C10/B10*100</f>
        <v>14.814814814814813</v>
      </c>
    </row>
    <row r="11" spans="1:4" ht="12.75">
      <c r="A11">
        <f t="shared" si="0"/>
        <v>1997</v>
      </c>
      <c r="B11" s="1">
        <v>1080000</v>
      </c>
      <c r="C11" s="1">
        <f t="shared" si="1"/>
        <v>0</v>
      </c>
      <c r="D11" s="2">
        <f t="shared" si="2"/>
        <v>0</v>
      </c>
    </row>
    <row r="12" spans="1:4" ht="12.75">
      <c r="A12">
        <f t="shared" si="0"/>
        <v>1998</v>
      </c>
      <c r="B12" s="1">
        <v>1140000</v>
      </c>
      <c r="C12" s="1">
        <f t="shared" si="1"/>
        <v>60000</v>
      </c>
      <c r="D12" s="2">
        <f t="shared" si="2"/>
        <v>5.263157894736842</v>
      </c>
    </row>
    <row r="13" spans="1:4" ht="12.75">
      <c r="A13">
        <f t="shared" si="0"/>
        <v>1999</v>
      </c>
      <c r="B13" s="1">
        <v>1140000</v>
      </c>
      <c r="C13" s="1">
        <f t="shared" si="1"/>
        <v>0</v>
      </c>
      <c r="D13" s="2">
        <f t="shared" si="2"/>
        <v>0</v>
      </c>
    </row>
    <row r="14" spans="1:4" ht="12.75">
      <c r="A14">
        <f t="shared" si="0"/>
        <v>2000</v>
      </c>
      <c r="B14" s="1">
        <v>1250000</v>
      </c>
      <c r="C14" s="1">
        <f t="shared" si="1"/>
        <v>110000</v>
      </c>
      <c r="D14" s="2">
        <f t="shared" si="2"/>
        <v>8.799999999999999</v>
      </c>
    </row>
    <row r="15" spans="1:4" ht="12.75">
      <c r="A15">
        <f t="shared" si="0"/>
        <v>2001</v>
      </c>
      <c r="B15" s="1">
        <v>1260000</v>
      </c>
      <c r="C15" s="1">
        <f t="shared" si="1"/>
        <v>10000</v>
      </c>
      <c r="D15" s="2">
        <f t="shared" si="2"/>
        <v>0.7936507936507936</v>
      </c>
    </row>
    <row r="16" spans="1:4" ht="12.75">
      <c r="A16">
        <f t="shared" si="0"/>
        <v>2002</v>
      </c>
      <c r="B16" s="1">
        <v>1340000</v>
      </c>
      <c r="C16" s="1">
        <f t="shared" si="1"/>
        <v>80000</v>
      </c>
      <c r="D16" s="2">
        <f t="shared" si="2"/>
        <v>5.970149253731343</v>
      </c>
    </row>
    <row r="17" spans="1:4" ht="12.75">
      <c r="A17">
        <f t="shared" si="0"/>
        <v>2003</v>
      </c>
      <c r="B17" s="1">
        <v>1400000</v>
      </c>
      <c r="C17" s="1">
        <f t="shared" si="1"/>
        <v>60000</v>
      </c>
      <c r="D17" s="2">
        <f t="shared" si="2"/>
        <v>4.285714285714286</v>
      </c>
    </row>
    <row r="18" spans="1:4" ht="12.75">
      <c r="A18">
        <f t="shared" si="0"/>
        <v>2004</v>
      </c>
      <c r="B18" s="1">
        <v>1400000</v>
      </c>
      <c r="C18" s="1">
        <f t="shared" si="1"/>
        <v>0</v>
      </c>
      <c r="D18" s="2">
        <f t="shared" si="2"/>
        <v>0</v>
      </c>
    </row>
    <row r="19" spans="1:4" ht="12.75">
      <c r="A19">
        <f t="shared" si="0"/>
        <v>2005</v>
      </c>
      <c r="B19" s="1">
        <v>1500000</v>
      </c>
      <c r="C19" s="1">
        <f t="shared" si="1"/>
        <v>100000</v>
      </c>
      <c r="D19" s="2">
        <f t="shared" si="2"/>
        <v>6.666666666666667</v>
      </c>
    </row>
    <row r="20" spans="1:4" ht="12.75">
      <c r="A20">
        <f t="shared" si="0"/>
        <v>2006</v>
      </c>
      <c r="B20" s="1">
        <v>1580000</v>
      </c>
      <c r="C20" s="1">
        <f t="shared" si="1"/>
        <v>80000</v>
      </c>
      <c r="D20" s="2">
        <f t="shared" si="2"/>
        <v>5.063291139240507</v>
      </c>
    </row>
    <row r="21" spans="1:4" ht="12.75">
      <c r="A21">
        <f t="shared" si="0"/>
        <v>2007</v>
      </c>
      <c r="B21" s="1">
        <v>1660000</v>
      </c>
      <c r="C21" s="1">
        <f t="shared" si="1"/>
        <v>80000</v>
      </c>
      <c r="D21" s="2">
        <f t="shared" si="2"/>
        <v>4.819277108433735</v>
      </c>
    </row>
    <row r="23" spans="3:4" ht="12.75">
      <c r="C23" t="s">
        <v>19</v>
      </c>
      <c r="D23" s="2">
        <f>AVERAGE(D9,D21)</f>
        <v>3.170508119434259</v>
      </c>
    </row>
    <row r="26" spans="1:3" ht="12.75">
      <c r="A26" t="s">
        <v>16</v>
      </c>
      <c r="B26" t="s">
        <v>22</v>
      </c>
      <c r="C26" t="s">
        <v>20</v>
      </c>
    </row>
    <row r="27" spans="1:3" ht="12.75">
      <c r="A27">
        <v>2007</v>
      </c>
      <c r="B27" s="1">
        <v>1660000</v>
      </c>
      <c r="C27" s="1">
        <v>130000000</v>
      </c>
    </row>
    <row r="28" spans="1:3" ht="12.75">
      <c r="A28">
        <f>A27+1</f>
        <v>2008</v>
      </c>
      <c r="B28" s="1">
        <f>B27+(B27*0.0317)</f>
        <v>1712622</v>
      </c>
      <c r="C28" s="1">
        <f>C27-B28</f>
        <v>128287378</v>
      </c>
    </row>
    <row r="29" spans="1:3" ht="12.75">
      <c r="A29">
        <f aca="true" t="shared" si="3" ref="A29:A66">A28+1</f>
        <v>2009</v>
      </c>
      <c r="B29" s="1">
        <f aca="true" t="shared" si="4" ref="B29:B66">B28+(B28*0.0317)</f>
        <v>1766912.1174</v>
      </c>
      <c r="C29" s="1">
        <f aca="true" t="shared" si="5" ref="C29:C66">C28-B29</f>
        <v>126520465.8826</v>
      </c>
    </row>
    <row r="30" spans="1:3" ht="12.75">
      <c r="A30">
        <f t="shared" si="3"/>
        <v>2010</v>
      </c>
      <c r="B30" s="1">
        <f t="shared" si="4"/>
        <v>1822923.2315215801</v>
      </c>
      <c r="C30" s="1">
        <f t="shared" si="5"/>
        <v>124697542.65107842</v>
      </c>
    </row>
    <row r="31" spans="1:3" ht="12.75">
      <c r="A31">
        <f t="shared" si="3"/>
        <v>2011</v>
      </c>
      <c r="B31" s="1">
        <f t="shared" si="4"/>
        <v>1880709.8979608142</v>
      </c>
      <c r="C31" s="1">
        <f t="shared" si="5"/>
        <v>122816832.7531176</v>
      </c>
    </row>
    <row r="32" spans="1:3" ht="12.75">
      <c r="A32">
        <f t="shared" si="3"/>
        <v>2012</v>
      </c>
      <c r="B32" s="1">
        <f t="shared" si="4"/>
        <v>1940328.401726172</v>
      </c>
      <c r="C32" s="1">
        <f t="shared" si="5"/>
        <v>120876504.35139143</v>
      </c>
    </row>
    <row r="33" spans="1:3" ht="12.75">
      <c r="A33">
        <f t="shared" si="3"/>
        <v>2013</v>
      </c>
      <c r="B33" s="1">
        <f t="shared" si="4"/>
        <v>2001836.8120608917</v>
      </c>
      <c r="C33" s="1">
        <f t="shared" si="5"/>
        <v>118874667.53933054</v>
      </c>
    </row>
    <row r="34" spans="1:3" ht="12.75">
      <c r="A34">
        <f t="shared" si="3"/>
        <v>2014</v>
      </c>
      <c r="B34" s="1">
        <f t="shared" si="4"/>
        <v>2065295.039003222</v>
      </c>
      <c r="C34" s="1">
        <f t="shared" si="5"/>
        <v>116809372.50032732</v>
      </c>
    </row>
    <row r="35" spans="1:3" ht="12.75">
      <c r="A35">
        <f t="shared" si="3"/>
        <v>2015</v>
      </c>
      <c r="B35" s="1">
        <f t="shared" si="4"/>
        <v>2130764.891739624</v>
      </c>
      <c r="C35" s="1">
        <f t="shared" si="5"/>
        <v>114678607.6085877</v>
      </c>
    </row>
    <row r="36" spans="1:3" ht="12.75">
      <c r="A36">
        <f t="shared" si="3"/>
        <v>2016</v>
      </c>
      <c r="B36" s="1">
        <f t="shared" si="4"/>
        <v>2198310.1388077703</v>
      </c>
      <c r="C36" s="1">
        <f t="shared" si="5"/>
        <v>112480297.46977992</v>
      </c>
    </row>
    <row r="37" spans="1:3" ht="12.75">
      <c r="A37">
        <f t="shared" si="3"/>
        <v>2017</v>
      </c>
      <c r="B37" s="1">
        <f t="shared" si="4"/>
        <v>2267996.5702079767</v>
      </c>
      <c r="C37" s="1">
        <f t="shared" si="5"/>
        <v>110212300.89957194</v>
      </c>
    </row>
    <row r="38" spans="1:3" ht="12.75">
      <c r="A38">
        <f t="shared" si="3"/>
        <v>2018</v>
      </c>
      <c r="B38" s="1">
        <f t="shared" si="4"/>
        <v>2339892.0614835694</v>
      </c>
      <c r="C38" s="1">
        <f t="shared" si="5"/>
        <v>107872408.83808836</v>
      </c>
    </row>
    <row r="39" spans="1:3" ht="12.75">
      <c r="A39">
        <f t="shared" si="3"/>
        <v>2019</v>
      </c>
      <c r="B39" s="1">
        <f t="shared" si="4"/>
        <v>2414066.6398325986</v>
      </c>
      <c r="C39" s="1">
        <f t="shared" si="5"/>
        <v>105458342.19825576</v>
      </c>
    </row>
    <row r="40" spans="1:3" ht="12.75">
      <c r="A40">
        <f t="shared" si="3"/>
        <v>2020</v>
      </c>
      <c r="B40" s="1">
        <f t="shared" si="4"/>
        <v>2490592.552315292</v>
      </c>
      <c r="C40" s="1">
        <f t="shared" si="5"/>
        <v>102967749.64594047</v>
      </c>
    </row>
    <row r="41" spans="1:3" ht="12.75">
      <c r="A41">
        <f t="shared" si="3"/>
        <v>2021</v>
      </c>
      <c r="B41" s="1">
        <f t="shared" si="4"/>
        <v>2569544.3362236866</v>
      </c>
      <c r="C41" s="1">
        <f t="shared" si="5"/>
        <v>100398205.30971678</v>
      </c>
    </row>
    <row r="42" spans="1:3" ht="12.75">
      <c r="A42">
        <f t="shared" si="3"/>
        <v>2022</v>
      </c>
      <c r="B42" s="1">
        <f t="shared" si="4"/>
        <v>2650998.8916819775</v>
      </c>
      <c r="C42" s="1">
        <f t="shared" si="5"/>
        <v>97747206.41803479</v>
      </c>
    </row>
    <row r="43" spans="1:3" ht="12.75">
      <c r="A43">
        <f t="shared" si="3"/>
        <v>2023</v>
      </c>
      <c r="B43" s="1">
        <f t="shared" si="4"/>
        <v>2735035.556548296</v>
      </c>
      <c r="C43" s="1">
        <f t="shared" si="5"/>
        <v>95012170.8614865</v>
      </c>
    </row>
    <row r="44" spans="1:3" ht="12.75">
      <c r="A44">
        <f t="shared" si="3"/>
        <v>2024</v>
      </c>
      <c r="B44" s="1">
        <f t="shared" si="4"/>
        <v>2821736.183690877</v>
      </c>
      <c r="C44" s="1">
        <f t="shared" si="5"/>
        <v>92190434.67779562</v>
      </c>
    </row>
    <row r="45" spans="1:3" ht="12.75">
      <c r="A45">
        <f t="shared" si="3"/>
        <v>2025</v>
      </c>
      <c r="B45" s="1">
        <f t="shared" si="4"/>
        <v>2911185.220713878</v>
      </c>
      <c r="C45" s="1">
        <f t="shared" si="5"/>
        <v>89279249.45708174</v>
      </c>
    </row>
    <row r="46" spans="1:3" ht="12.75">
      <c r="A46">
        <f t="shared" si="3"/>
        <v>2026</v>
      </c>
      <c r="B46" s="1">
        <f t="shared" si="4"/>
        <v>3003469.792210508</v>
      </c>
      <c r="C46" s="1">
        <f t="shared" si="5"/>
        <v>86275779.66487123</v>
      </c>
    </row>
    <row r="47" spans="1:3" ht="12.75">
      <c r="A47">
        <f t="shared" si="3"/>
        <v>2027</v>
      </c>
      <c r="B47" s="1">
        <f t="shared" si="4"/>
        <v>3098679.7846235815</v>
      </c>
      <c r="C47" s="1">
        <f t="shared" si="5"/>
        <v>83177099.88024765</v>
      </c>
    </row>
    <row r="48" spans="1:3" ht="12.75">
      <c r="A48">
        <f t="shared" si="3"/>
        <v>2028</v>
      </c>
      <c r="B48" s="1">
        <f t="shared" si="4"/>
        <v>3196907.9337961487</v>
      </c>
      <c r="C48" s="1">
        <f t="shared" si="5"/>
        <v>79980191.9464515</v>
      </c>
    </row>
    <row r="49" spans="1:3" ht="12.75">
      <c r="A49">
        <f t="shared" si="3"/>
        <v>2029</v>
      </c>
      <c r="B49" s="1">
        <f t="shared" si="4"/>
        <v>3298249.915297487</v>
      </c>
      <c r="C49" s="1">
        <f t="shared" si="5"/>
        <v>76681942.031154</v>
      </c>
    </row>
    <row r="50" spans="1:3" ht="12.75">
      <c r="A50">
        <f t="shared" si="3"/>
        <v>2030</v>
      </c>
      <c r="B50" s="1">
        <f t="shared" si="4"/>
        <v>3402804.437612417</v>
      </c>
      <c r="C50" s="1">
        <f t="shared" si="5"/>
        <v>73279137.59354159</v>
      </c>
    </row>
    <row r="51" spans="1:3" ht="12.75">
      <c r="A51">
        <f t="shared" si="3"/>
        <v>2031</v>
      </c>
      <c r="B51" s="1">
        <f t="shared" si="4"/>
        <v>3510673.338284731</v>
      </c>
      <c r="C51" s="1">
        <f t="shared" si="5"/>
        <v>69768464.25525686</v>
      </c>
    </row>
    <row r="52" spans="1:3" ht="12.75">
      <c r="A52">
        <f t="shared" si="3"/>
        <v>2032</v>
      </c>
      <c r="B52" s="1">
        <f t="shared" si="4"/>
        <v>3621961.683108357</v>
      </c>
      <c r="C52" s="1">
        <f t="shared" si="5"/>
        <v>66146502.5721485</v>
      </c>
    </row>
    <row r="53" spans="1:3" ht="12.75">
      <c r="A53">
        <f t="shared" si="3"/>
        <v>2033</v>
      </c>
      <c r="B53" s="1">
        <f t="shared" si="4"/>
        <v>3736777.868462892</v>
      </c>
      <c r="C53" s="1">
        <f t="shared" si="5"/>
        <v>62409724.70368561</v>
      </c>
    </row>
    <row r="54" spans="1:3" ht="12.75">
      <c r="A54">
        <f t="shared" si="3"/>
        <v>2034</v>
      </c>
      <c r="B54" s="1">
        <f t="shared" si="4"/>
        <v>3855233.7268931656</v>
      </c>
      <c r="C54" s="1">
        <f t="shared" si="5"/>
        <v>58554490.97679245</v>
      </c>
    </row>
    <row r="55" spans="1:3" ht="12.75">
      <c r="A55">
        <f t="shared" si="3"/>
        <v>2035</v>
      </c>
      <c r="B55" s="1">
        <f t="shared" si="4"/>
        <v>3977444.636035679</v>
      </c>
      <c r="C55" s="1">
        <f t="shared" si="5"/>
        <v>54577046.34075677</v>
      </c>
    </row>
    <row r="56" spans="1:3" ht="12.75">
      <c r="A56">
        <f t="shared" si="3"/>
        <v>2036</v>
      </c>
      <c r="B56" s="1">
        <f t="shared" si="4"/>
        <v>4103529.63099801</v>
      </c>
      <c r="C56" s="1">
        <f t="shared" si="5"/>
        <v>50473516.70975876</v>
      </c>
    </row>
    <row r="57" spans="1:3" ht="12.75">
      <c r="A57">
        <f t="shared" si="3"/>
        <v>2037</v>
      </c>
      <c r="B57" s="1">
        <f t="shared" si="4"/>
        <v>4233611.520300646</v>
      </c>
      <c r="C57" s="1">
        <f t="shared" si="5"/>
        <v>46239905.18945811</v>
      </c>
    </row>
    <row r="58" spans="1:3" ht="12.75">
      <c r="A58">
        <f t="shared" si="3"/>
        <v>2038</v>
      </c>
      <c r="B58" s="1">
        <f t="shared" si="4"/>
        <v>4367817.005494176</v>
      </c>
      <c r="C58" s="1">
        <f t="shared" si="5"/>
        <v>41872088.18396393</v>
      </c>
    </row>
    <row r="59" spans="1:3" ht="12.75">
      <c r="A59">
        <f t="shared" si="3"/>
        <v>2039</v>
      </c>
      <c r="B59" s="1">
        <f t="shared" si="4"/>
        <v>4506276.804568342</v>
      </c>
      <c r="C59" s="1">
        <f t="shared" si="5"/>
        <v>37365811.37939559</v>
      </c>
    </row>
    <row r="60" spans="1:3" ht="12.75">
      <c r="A60">
        <f t="shared" si="3"/>
        <v>2040</v>
      </c>
      <c r="B60" s="1">
        <f t="shared" si="4"/>
        <v>4649125.779273158</v>
      </c>
      <c r="C60" s="1">
        <f t="shared" si="5"/>
        <v>32716685.60012243</v>
      </c>
    </row>
    <row r="61" spans="1:3" ht="12.75">
      <c r="A61">
        <f t="shared" si="3"/>
        <v>2041</v>
      </c>
      <c r="B61" s="1">
        <f t="shared" si="4"/>
        <v>4796503.066476117</v>
      </c>
      <c r="C61" s="1">
        <f t="shared" si="5"/>
        <v>27920182.53364631</v>
      </c>
    </row>
    <row r="62" spans="1:3" ht="12.75">
      <c r="A62">
        <f t="shared" si="3"/>
        <v>2042</v>
      </c>
      <c r="B62" s="1">
        <f t="shared" si="4"/>
        <v>4948552.21368341</v>
      </c>
      <c r="C62" s="1">
        <f t="shared" si="5"/>
        <v>22971630.319962904</v>
      </c>
    </row>
    <row r="63" spans="1:3" ht="12.75">
      <c r="A63">
        <f t="shared" si="3"/>
        <v>2043</v>
      </c>
      <c r="B63" s="1">
        <f t="shared" si="4"/>
        <v>5105421.318857173</v>
      </c>
      <c r="C63" s="1">
        <f t="shared" si="5"/>
        <v>17866209.00110573</v>
      </c>
    </row>
    <row r="64" spans="1:3" ht="12.75">
      <c r="A64">
        <f t="shared" si="3"/>
        <v>2044</v>
      </c>
      <c r="B64" s="1">
        <f t="shared" si="4"/>
        <v>5267263.174664946</v>
      </c>
      <c r="C64" s="1">
        <f t="shared" si="5"/>
        <v>12598945.826440783</v>
      </c>
    </row>
    <row r="65" spans="1:3" ht="12.75">
      <c r="A65">
        <f t="shared" si="3"/>
        <v>2045</v>
      </c>
      <c r="B65" s="1">
        <f t="shared" si="4"/>
        <v>5434235.417301825</v>
      </c>
      <c r="C65" s="1">
        <f t="shared" si="5"/>
        <v>7164710.409138958</v>
      </c>
    </row>
    <row r="66" spans="1:3" ht="12.75">
      <c r="A66">
        <f t="shared" si="3"/>
        <v>2046</v>
      </c>
      <c r="B66" s="1">
        <f t="shared" si="4"/>
        <v>5606500.680030293</v>
      </c>
      <c r="C66" s="1">
        <f t="shared" si="5"/>
        <v>1558209.7291086651</v>
      </c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E64" sqref="E64"/>
    </sheetView>
  </sheetViews>
  <sheetFormatPr defaultColWidth="11.00390625" defaultRowHeight="12.75"/>
  <cols>
    <col min="2" max="2" width="14.125" style="0" customWidth="1"/>
  </cols>
  <sheetData>
    <row r="1" spans="1:3" ht="12.75">
      <c r="A1" t="s">
        <v>10</v>
      </c>
      <c r="B1" s="3" t="s">
        <v>23</v>
      </c>
      <c r="C1" s="3"/>
    </row>
    <row r="2" spans="2:4" ht="12.75">
      <c r="B2" t="s">
        <v>13</v>
      </c>
      <c r="C2" s="1">
        <v>180000</v>
      </c>
      <c r="D2" t="s">
        <v>14</v>
      </c>
    </row>
    <row r="3" ht="12.75">
      <c r="D3" t="s">
        <v>11</v>
      </c>
    </row>
    <row r="5" spans="1:4" ht="12.75">
      <c r="A5" s="3" t="s">
        <v>15</v>
      </c>
      <c r="B5" s="3"/>
      <c r="D5" s="1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396</v>
      </c>
      <c r="C8" s="1"/>
    </row>
    <row r="9" spans="1:4" ht="12.75">
      <c r="A9">
        <v>1991</v>
      </c>
      <c r="B9" s="1">
        <v>477</v>
      </c>
      <c r="C9" s="1">
        <f>B9-B8</f>
        <v>81</v>
      </c>
      <c r="D9" s="2">
        <f>C9/B9*100</f>
        <v>16.9811320754717</v>
      </c>
    </row>
    <row r="10" spans="1:4" ht="12.75">
      <c r="A10">
        <v>1992</v>
      </c>
      <c r="B10" s="1">
        <v>399</v>
      </c>
      <c r="C10" s="1">
        <f aca="true" t="shared" si="0" ref="C10:C25">B10-B9</f>
        <v>-78</v>
      </c>
      <c r="D10" s="2">
        <f aca="true" t="shared" si="1" ref="D10:D25">C10/B10*100</f>
        <v>-19.548872180451127</v>
      </c>
    </row>
    <row r="11" spans="1:4" ht="12.75">
      <c r="A11">
        <v>1993</v>
      </c>
      <c r="B11" s="1">
        <v>310</v>
      </c>
      <c r="C11" s="1">
        <f t="shared" si="0"/>
        <v>-89</v>
      </c>
      <c r="D11" s="2">
        <f t="shared" si="1"/>
        <v>-28.70967741935484</v>
      </c>
    </row>
    <row r="12" spans="1:4" ht="12.75">
      <c r="A12">
        <v>1994</v>
      </c>
      <c r="B12" s="1">
        <v>333</v>
      </c>
      <c r="C12" s="1">
        <f t="shared" si="0"/>
        <v>23</v>
      </c>
      <c r="D12" s="2">
        <f t="shared" si="1"/>
        <v>6.906906906906906</v>
      </c>
    </row>
    <row r="13" spans="1:4" ht="12.75">
      <c r="A13">
        <v>1995</v>
      </c>
      <c r="B13" s="1">
        <v>356</v>
      </c>
      <c r="C13" s="1">
        <f t="shared" si="0"/>
        <v>23</v>
      </c>
      <c r="D13" s="2">
        <f t="shared" si="1"/>
        <v>6.460674157303371</v>
      </c>
    </row>
    <row r="14" spans="1:4" ht="12.75">
      <c r="A14">
        <v>1996</v>
      </c>
      <c r="B14" s="1">
        <v>436</v>
      </c>
      <c r="C14" s="1">
        <f t="shared" si="0"/>
        <v>80</v>
      </c>
      <c r="D14" s="2">
        <f t="shared" si="1"/>
        <v>18.34862385321101</v>
      </c>
    </row>
    <row r="15" spans="1:4" ht="12.75">
      <c r="A15">
        <v>1997</v>
      </c>
      <c r="B15" s="1">
        <v>492</v>
      </c>
      <c r="C15" s="1">
        <f t="shared" si="0"/>
        <v>56</v>
      </c>
      <c r="D15" s="2">
        <f t="shared" si="1"/>
        <v>11.38211382113821</v>
      </c>
    </row>
    <row r="16" spans="1:4" ht="12.75">
      <c r="A16">
        <v>1998</v>
      </c>
      <c r="B16" s="1">
        <v>571</v>
      </c>
      <c r="C16" s="1">
        <f t="shared" si="0"/>
        <v>79</v>
      </c>
      <c r="D16" s="2">
        <f t="shared" si="1"/>
        <v>13.835376532399298</v>
      </c>
    </row>
    <row r="17" spans="1:4" ht="12.75">
      <c r="A17">
        <v>1999</v>
      </c>
      <c r="B17" s="1">
        <v>569</v>
      </c>
      <c r="C17" s="1">
        <f t="shared" si="0"/>
        <v>-2</v>
      </c>
      <c r="D17" s="2">
        <f t="shared" si="1"/>
        <v>-0.35149384885764495</v>
      </c>
    </row>
    <row r="18" spans="1:4" ht="12.75">
      <c r="A18">
        <v>2000</v>
      </c>
      <c r="B18" s="1">
        <v>836</v>
      </c>
      <c r="C18" s="1">
        <f t="shared" si="0"/>
        <v>267</v>
      </c>
      <c r="D18" s="2">
        <f t="shared" si="1"/>
        <v>31.9377990430622</v>
      </c>
    </row>
    <row r="19" spans="1:4" ht="12.75">
      <c r="A19">
        <v>2001</v>
      </c>
      <c r="B19" s="1">
        <v>1170</v>
      </c>
      <c r="C19" s="1">
        <f t="shared" si="0"/>
        <v>334</v>
      </c>
      <c r="D19" s="2">
        <f t="shared" si="1"/>
        <v>28.547008547008545</v>
      </c>
    </row>
    <row r="20" spans="1:4" ht="12.75">
      <c r="A20">
        <v>2002</v>
      </c>
      <c r="B20" s="1">
        <v>1460</v>
      </c>
      <c r="C20" s="1">
        <f t="shared" si="0"/>
        <v>290</v>
      </c>
      <c r="D20" s="2">
        <f t="shared" si="1"/>
        <v>19.863013698630137</v>
      </c>
    </row>
    <row r="21" spans="1:4" ht="12.75">
      <c r="A21">
        <v>2003</v>
      </c>
      <c r="B21" s="1">
        <v>1280</v>
      </c>
      <c r="C21" s="1">
        <f t="shared" si="0"/>
        <v>-180</v>
      </c>
      <c r="D21" s="2">
        <f t="shared" si="1"/>
        <v>-14.0625</v>
      </c>
    </row>
    <row r="22" spans="1:4" ht="12.75">
      <c r="A22">
        <v>2004</v>
      </c>
      <c r="B22" s="1">
        <v>1390</v>
      </c>
      <c r="C22" s="1">
        <f t="shared" si="0"/>
        <v>110</v>
      </c>
      <c r="D22" s="2">
        <f t="shared" si="1"/>
        <v>7.913669064748201</v>
      </c>
    </row>
    <row r="23" spans="1:4" ht="12.75">
      <c r="A23">
        <v>2005</v>
      </c>
      <c r="B23" s="1">
        <v>1260</v>
      </c>
      <c r="C23" s="1">
        <f t="shared" si="0"/>
        <v>-130</v>
      </c>
      <c r="D23" s="2">
        <f t="shared" si="1"/>
        <v>-10.317460317460316</v>
      </c>
    </row>
    <row r="24" spans="1:4" ht="12.75">
      <c r="A24">
        <v>2006</v>
      </c>
      <c r="B24" s="1">
        <v>1400</v>
      </c>
      <c r="C24" s="1">
        <f t="shared" si="0"/>
        <v>140</v>
      </c>
      <c r="D24" s="2">
        <f t="shared" si="1"/>
        <v>10</v>
      </c>
    </row>
    <row r="25" spans="1:4" ht="12.75">
      <c r="A25">
        <v>2007</v>
      </c>
      <c r="B25" s="1">
        <v>1400</v>
      </c>
      <c r="C25" s="1">
        <f t="shared" si="0"/>
        <v>0</v>
      </c>
      <c r="D25" s="2">
        <f t="shared" si="1"/>
        <v>0</v>
      </c>
    </row>
    <row r="27" spans="3:5" ht="12.75">
      <c r="C27" t="s">
        <v>19</v>
      </c>
      <c r="D27" s="2">
        <f>AVERAGE(D9,D25)</f>
        <v>8.49056603773585</v>
      </c>
      <c r="E27" s="2">
        <f>(((B25-B9)/B25)/17)*100</f>
        <v>3.8781512605042012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v>1400</v>
      </c>
      <c r="C31" s="1">
        <v>180000</v>
      </c>
    </row>
    <row r="32" spans="1:3" ht="12.75">
      <c r="A32">
        <v>2008</v>
      </c>
      <c r="B32" s="1">
        <f>B31+(B31*0.0388)</f>
        <v>1454.32</v>
      </c>
      <c r="C32" s="1">
        <f>C31-B32</f>
        <v>178545.68</v>
      </c>
    </row>
    <row r="33" spans="1:3" ht="12.75">
      <c r="A33">
        <v>2009</v>
      </c>
      <c r="B33" s="1">
        <f aca="true" t="shared" si="2" ref="B33:B77">B32+(B32*0.0388)</f>
        <v>1510.7476159999999</v>
      </c>
      <c r="C33" s="1">
        <f aca="true" t="shared" si="3" ref="C33:C77">C32-B33</f>
        <v>177034.93238399999</v>
      </c>
    </row>
    <row r="34" spans="1:3" ht="12.75">
      <c r="A34">
        <v>2010</v>
      </c>
      <c r="B34" s="1">
        <f t="shared" si="2"/>
        <v>1569.3646235007998</v>
      </c>
      <c r="C34" s="1">
        <f t="shared" si="3"/>
        <v>175465.5677604992</v>
      </c>
    </row>
    <row r="35" spans="1:3" ht="12.75">
      <c r="A35">
        <v>2011</v>
      </c>
      <c r="B35" s="1">
        <f t="shared" si="2"/>
        <v>1630.2559708926308</v>
      </c>
      <c r="C35" s="1">
        <f t="shared" si="3"/>
        <v>173835.31178960655</v>
      </c>
    </row>
    <row r="36" spans="1:3" ht="12.75">
      <c r="A36">
        <v>2012</v>
      </c>
      <c r="B36" s="1">
        <f t="shared" si="2"/>
        <v>1693.5099025632649</v>
      </c>
      <c r="C36" s="1">
        <f t="shared" si="3"/>
        <v>172141.8018870433</v>
      </c>
    </row>
    <row r="37" spans="1:3" ht="12.75">
      <c r="A37">
        <v>2013</v>
      </c>
      <c r="B37" s="1">
        <f t="shared" si="2"/>
        <v>1759.2180867827196</v>
      </c>
      <c r="C37" s="1">
        <f t="shared" si="3"/>
        <v>170382.58380026056</v>
      </c>
    </row>
    <row r="38" spans="1:3" ht="12.75">
      <c r="A38">
        <v>2014</v>
      </c>
      <c r="B38" s="1">
        <f t="shared" si="2"/>
        <v>1827.4757485498892</v>
      </c>
      <c r="C38" s="1">
        <f t="shared" si="3"/>
        <v>168555.10805171067</v>
      </c>
    </row>
    <row r="39" spans="1:3" ht="12.75">
      <c r="A39">
        <v>2015</v>
      </c>
      <c r="B39" s="1">
        <f t="shared" si="2"/>
        <v>1898.381807593625</v>
      </c>
      <c r="C39" s="1">
        <f t="shared" si="3"/>
        <v>166656.72624411705</v>
      </c>
    </row>
    <row r="40" spans="1:3" ht="12.75">
      <c r="A40">
        <v>2016</v>
      </c>
      <c r="B40" s="1">
        <f t="shared" si="2"/>
        <v>1972.0390217282575</v>
      </c>
      <c r="C40" s="1">
        <f t="shared" si="3"/>
        <v>164684.68722238878</v>
      </c>
    </row>
    <row r="41" spans="1:3" ht="12.75">
      <c r="A41">
        <v>2017</v>
      </c>
      <c r="B41" s="1">
        <f t="shared" si="2"/>
        <v>2048.5541357713137</v>
      </c>
      <c r="C41" s="1">
        <f t="shared" si="3"/>
        <v>162636.13308661745</v>
      </c>
    </row>
    <row r="42" spans="1:3" ht="12.75">
      <c r="A42">
        <v>2018</v>
      </c>
      <c r="B42" s="1">
        <f t="shared" si="2"/>
        <v>2128.0380362392407</v>
      </c>
      <c r="C42" s="1">
        <f t="shared" si="3"/>
        <v>160508.0950503782</v>
      </c>
    </row>
    <row r="43" spans="1:3" ht="12.75">
      <c r="A43">
        <v>2019</v>
      </c>
      <c r="B43" s="1">
        <f t="shared" si="2"/>
        <v>2210.6059120453233</v>
      </c>
      <c r="C43" s="1">
        <f t="shared" si="3"/>
        <v>158297.4891383329</v>
      </c>
    </row>
    <row r="44" spans="1:3" ht="12.75">
      <c r="A44">
        <v>2020</v>
      </c>
      <c r="B44" s="1">
        <f t="shared" si="2"/>
        <v>2296.377421432682</v>
      </c>
      <c r="C44" s="1">
        <f t="shared" si="3"/>
        <v>156001.11171690022</v>
      </c>
    </row>
    <row r="45" spans="1:3" ht="12.75">
      <c r="A45">
        <v>2021</v>
      </c>
      <c r="B45" s="1">
        <f t="shared" si="2"/>
        <v>2385.47686538427</v>
      </c>
      <c r="C45" s="1">
        <f t="shared" si="3"/>
        <v>153615.63485151596</v>
      </c>
    </row>
    <row r="46" spans="1:3" ht="12.75">
      <c r="A46">
        <v>2022</v>
      </c>
      <c r="B46" s="1">
        <f t="shared" si="2"/>
        <v>2478.0333677611793</v>
      </c>
      <c r="C46" s="1">
        <f t="shared" si="3"/>
        <v>151137.60148375478</v>
      </c>
    </row>
    <row r="47" spans="1:3" ht="12.75">
      <c r="A47">
        <v>2023</v>
      </c>
      <c r="B47" s="1">
        <f t="shared" si="2"/>
        <v>2574.181062430313</v>
      </c>
      <c r="C47" s="1">
        <f t="shared" si="3"/>
        <v>148563.42042132447</v>
      </c>
    </row>
    <row r="48" spans="1:3" ht="12.75">
      <c r="A48">
        <v>2024</v>
      </c>
      <c r="B48" s="1">
        <f t="shared" si="2"/>
        <v>2674.0592876526093</v>
      </c>
      <c r="C48" s="1">
        <f t="shared" si="3"/>
        <v>145889.36113367186</v>
      </c>
    </row>
    <row r="49" spans="1:3" ht="12.75">
      <c r="A49">
        <v>2025</v>
      </c>
      <c r="B49" s="1">
        <f t="shared" si="2"/>
        <v>2777.8127880135307</v>
      </c>
      <c r="C49" s="1">
        <f t="shared" si="3"/>
        <v>143111.54834565832</v>
      </c>
    </row>
    <row r="50" spans="1:3" ht="12.75">
      <c r="A50">
        <v>2026</v>
      </c>
      <c r="B50" s="1">
        <f t="shared" si="2"/>
        <v>2885.591924188456</v>
      </c>
      <c r="C50" s="1">
        <f t="shared" si="3"/>
        <v>140225.95642146986</v>
      </c>
    </row>
    <row r="51" spans="1:3" ht="12.75">
      <c r="A51">
        <v>2027</v>
      </c>
      <c r="B51" s="1">
        <f t="shared" si="2"/>
        <v>2997.552890846968</v>
      </c>
      <c r="C51" s="1">
        <f t="shared" si="3"/>
        <v>137228.4035306229</v>
      </c>
    </row>
    <row r="52" spans="1:3" ht="12.75">
      <c r="A52">
        <v>2028</v>
      </c>
      <c r="B52" s="1">
        <f t="shared" si="2"/>
        <v>3113.8579430118302</v>
      </c>
      <c r="C52" s="1">
        <f t="shared" si="3"/>
        <v>134114.54558761106</v>
      </c>
    </row>
    <row r="53" spans="1:3" ht="12.75">
      <c r="A53">
        <v>2029</v>
      </c>
      <c r="B53" s="1">
        <f t="shared" si="2"/>
        <v>3234.675631200689</v>
      </c>
      <c r="C53" s="1">
        <f t="shared" si="3"/>
        <v>130879.86995641037</v>
      </c>
    </row>
    <row r="54" spans="1:3" ht="12.75">
      <c r="A54">
        <v>2030</v>
      </c>
      <c r="B54" s="1">
        <f t="shared" si="2"/>
        <v>3360.181045691276</v>
      </c>
      <c r="C54" s="1">
        <f t="shared" si="3"/>
        <v>127519.6889107191</v>
      </c>
    </row>
    <row r="55" spans="1:3" ht="12.75">
      <c r="A55">
        <v>2031</v>
      </c>
      <c r="B55" s="1">
        <f t="shared" si="2"/>
        <v>3490.5560702640973</v>
      </c>
      <c r="C55" s="1">
        <f t="shared" si="3"/>
        <v>124029.132840455</v>
      </c>
    </row>
    <row r="56" spans="1:3" ht="12.75">
      <c r="A56">
        <v>2032</v>
      </c>
      <c r="B56" s="1">
        <f t="shared" si="2"/>
        <v>3625.989645790344</v>
      </c>
      <c r="C56" s="1">
        <f t="shared" si="3"/>
        <v>120403.14319466466</v>
      </c>
    </row>
    <row r="57" spans="1:3" ht="12.75">
      <c r="A57">
        <v>2033</v>
      </c>
      <c r="B57" s="1">
        <f t="shared" si="2"/>
        <v>3766.6780440470097</v>
      </c>
      <c r="C57" s="1">
        <f t="shared" si="3"/>
        <v>116636.46515061766</v>
      </c>
    </row>
    <row r="58" spans="1:3" ht="12.75">
      <c r="A58">
        <v>2034</v>
      </c>
      <c r="B58" s="1">
        <f t="shared" si="2"/>
        <v>3912.8251521560337</v>
      </c>
      <c r="C58" s="1">
        <f t="shared" si="3"/>
        <v>112723.63999846163</v>
      </c>
    </row>
    <row r="59" spans="1:3" ht="12.75">
      <c r="A59">
        <v>2035</v>
      </c>
      <c r="B59" s="1">
        <f t="shared" si="2"/>
        <v>4064.642768059688</v>
      </c>
      <c r="C59" s="1">
        <f t="shared" si="3"/>
        <v>108658.99723040195</v>
      </c>
    </row>
    <row r="60" spans="1:3" ht="12.75">
      <c r="A60">
        <v>2036</v>
      </c>
      <c r="B60" s="1">
        <f t="shared" si="2"/>
        <v>4222.3509074604035</v>
      </c>
      <c r="C60" s="1">
        <f t="shared" si="3"/>
        <v>104436.64632294154</v>
      </c>
    </row>
    <row r="61" spans="1:3" ht="12.75">
      <c r="A61">
        <v>2037</v>
      </c>
      <c r="B61" s="1">
        <f t="shared" si="2"/>
        <v>4386.178122669867</v>
      </c>
      <c r="C61" s="1">
        <f t="shared" si="3"/>
        <v>100050.46820027167</v>
      </c>
    </row>
    <row r="62" spans="1:3" ht="12.75">
      <c r="A62">
        <v>2038</v>
      </c>
      <c r="B62" s="1">
        <f t="shared" si="2"/>
        <v>4556.361833829457</v>
      </c>
      <c r="C62" s="1">
        <f t="shared" si="3"/>
        <v>95494.10636644221</v>
      </c>
    </row>
    <row r="63" spans="1:3" ht="12.75">
      <c r="A63">
        <v>2039</v>
      </c>
      <c r="B63" s="1">
        <f t="shared" si="2"/>
        <v>4733.14867298204</v>
      </c>
      <c r="C63" s="1">
        <f t="shared" si="3"/>
        <v>90760.95769346016</v>
      </c>
    </row>
    <row r="64" spans="1:3" ht="12.75">
      <c r="A64">
        <v>2040</v>
      </c>
      <c r="B64" s="1">
        <f t="shared" si="2"/>
        <v>4916.794841493743</v>
      </c>
      <c r="C64" s="1">
        <f t="shared" si="3"/>
        <v>85844.16285196642</v>
      </c>
    </row>
    <row r="65" spans="1:3" ht="12.75">
      <c r="A65">
        <v>2041</v>
      </c>
      <c r="B65" s="1">
        <f t="shared" si="2"/>
        <v>5107.5664813437</v>
      </c>
      <c r="C65" s="1">
        <f t="shared" si="3"/>
        <v>80736.59637062272</v>
      </c>
    </row>
    <row r="66" spans="1:3" ht="12.75">
      <c r="A66">
        <v>2042</v>
      </c>
      <c r="B66" s="1">
        <f t="shared" si="2"/>
        <v>5305.740060819835</v>
      </c>
      <c r="C66" s="1">
        <f t="shared" si="3"/>
        <v>75430.85630980288</v>
      </c>
    </row>
    <row r="67" spans="1:3" ht="12.75">
      <c r="A67">
        <v>2043</v>
      </c>
      <c r="B67" s="1">
        <f t="shared" si="2"/>
        <v>5511.602775179645</v>
      </c>
      <c r="C67" s="1">
        <f t="shared" si="3"/>
        <v>69919.25353462323</v>
      </c>
    </row>
    <row r="68" spans="1:3" ht="12.75">
      <c r="A68">
        <v>2044</v>
      </c>
      <c r="B68" s="1">
        <f t="shared" si="2"/>
        <v>5725.452962856615</v>
      </c>
      <c r="C68" s="1">
        <f t="shared" si="3"/>
        <v>64193.80057176662</v>
      </c>
    </row>
    <row r="69" spans="1:3" ht="12.75">
      <c r="A69">
        <v>2045</v>
      </c>
      <c r="B69" s="1">
        <f t="shared" si="2"/>
        <v>5947.600537815451</v>
      </c>
      <c r="C69" s="1">
        <f t="shared" si="3"/>
        <v>58246.200033951165</v>
      </c>
    </row>
    <row r="70" spans="1:3" ht="12.75">
      <c r="A70">
        <v>2046</v>
      </c>
      <c r="B70" s="1">
        <f t="shared" si="2"/>
        <v>6178.367438682691</v>
      </c>
      <c r="C70" s="1">
        <f t="shared" si="3"/>
        <v>52067.832595268475</v>
      </c>
    </row>
    <row r="71" spans="1:3" ht="12.75">
      <c r="A71">
        <v>2047</v>
      </c>
      <c r="B71" s="1">
        <f t="shared" si="2"/>
        <v>6418.088095303579</v>
      </c>
      <c r="C71" s="1">
        <f t="shared" si="3"/>
        <v>45649.744499964894</v>
      </c>
    </row>
    <row r="72" spans="1:3" ht="12.75">
      <c r="A72">
        <v>2048</v>
      </c>
      <c r="B72" s="1">
        <f t="shared" si="2"/>
        <v>6667.109913401358</v>
      </c>
      <c r="C72" s="1">
        <f t="shared" si="3"/>
        <v>38982.63458656354</v>
      </c>
    </row>
    <row r="73" spans="1:3" ht="12.75">
      <c r="A73">
        <v>2049</v>
      </c>
      <c r="B73" s="1">
        <f t="shared" si="2"/>
        <v>6925.793778041331</v>
      </c>
      <c r="C73" s="1">
        <f t="shared" si="3"/>
        <v>32056.840808522207</v>
      </c>
    </row>
    <row r="74" spans="1:3" ht="12.75">
      <c r="A74">
        <v>2050</v>
      </c>
      <c r="B74" s="1">
        <f t="shared" si="2"/>
        <v>7194.514576629335</v>
      </c>
      <c r="C74" s="1">
        <f t="shared" si="3"/>
        <v>24862.326231892872</v>
      </c>
    </row>
    <row r="75" spans="1:3" ht="12.75">
      <c r="A75">
        <f>A74+1</f>
        <v>2051</v>
      </c>
      <c r="B75" s="1">
        <f t="shared" si="2"/>
        <v>7473.661742202554</v>
      </c>
      <c r="C75" s="1">
        <f t="shared" si="3"/>
        <v>17388.664489690316</v>
      </c>
    </row>
    <row r="76" spans="1:3" ht="12.75">
      <c r="A76">
        <f>A75+1</f>
        <v>2052</v>
      </c>
      <c r="B76" s="1">
        <f t="shared" si="2"/>
        <v>7763.639817800013</v>
      </c>
      <c r="C76" s="1">
        <f t="shared" si="3"/>
        <v>9625.024671890304</v>
      </c>
    </row>
    <row r="77" spans="1:3" ht="12.75">
      <c r="A77">
        <f>A76+1</f>
        <v>2053</v>
      </c>
      <c r="B77" s="1">
        <f t="shared" si="2"/>
        <v>8064.869042730653</v>
      </c>
      <c r="C77" s="1">
        <f t="shared" si="3"/>
        <v>1560.1556291596507</v>
      </c>
    </row>
    <row r="78" spans="2:3" ht="12.75">
      <c r="B78" s="1"/>
      <c r="C78" s="1"/>
    </row>
    <row r="79" spans="2:3" ht="12.75">
      <c r="B79" s="1"/>
      <c r="C79" s="1"/>
    </row>
    <row r="80" ht="12.75">
      <c r="B80" s="1"/>
    </row>
    <row r="81" ht="12.75">
      <c r="B81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workbookViewId="0" topLeftCell="A1">
      <selection activeCell="I61" sqref="I61"/>
    </sheetView>
  </sheetViews>
  <sheetFormatPr defaultColWidth="11.00390625" defaultRowHeight="12.75"/>
  <cols>
    <col min="2" max="2" width="14.375" style="0" customWidth="1"/>
    <col min="3" max="3" width="11.125" style="0" customWidth="1"/>
  </cols>
  <sheetData>
    <row r="1" spans="1:2" ht="12.75">
      <c r="A1" t="s">
        <v>26</v>
      </c>
      <c r="B1" t="s">
        <v>23</v>
      </c>
    </row>
    <row r="2" spans="2:4" ht="12.75">
      <c r="B2" t="s">
        <v>13</v>
      </c>
      <c r="C2" s="1">
        <v>740000000</v>
      </c>
      <c r="D2" t="s">
        <v>14</v>
      </c>
    </row>
    <row r="5" ht="12.75">
      <c r="A5" t="s">
        <v>15</v>
      </c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5770000</v>
      </c>
      <c r="C8" s="1"/>
    </row>
    <row r="9" spans="1:4" ht="12.75">
      <c r="A9">
        <v>1991</v>
      </c>
      <c r="B9" s="1">
        <v>5170000</v>
      </c>
      <c r="C9" s="1">
        <f>B9-B8</f>
        <v>-600000</v>
      </c>
      <c r="D9" s="2">
        <f>C9/B9*100</f>
        <v>-11.60541586073501</v>
      </c>
    </row>
    <row r="10" spans="1:4" ht="12.75">
      <c r="A10">
        <v>1992</v>
      </c>
      <c r="B10" s="1">
        <v>4470000</v>
      </c>
      <c r="C10" s="1">
        <f aca="true" t="shared" si="0" ref="C10:C25">B10-B9</f>
        <v>-700000</v>
      </c>
      <c r="D10" s="2">
        <f aca="true" t="shared" si="1" ref="D10:D25">C10/B10*100</f>
        <v>-15.659955257270694</v>
      </c>
    </row>
    <row r="11" spans="1:4" ht="12.75">
      <c r="A11">
        <v>1993</v>
      </c>
      <c r="B11" s="1">
        <v>4140000</v>
      </c>
      <c r="C11" s="1">
        <f t="shared" si="0"/>
        <v>-330000</v>
      </c>
      <c r="D11" s="2">
        <f t="shared" si="1"/>
        <v>-7.971014492753622</v>
      </c>
    </row>
    <row r="12" spans="1:4" ht="12.75">
      <c r="A12">
        <v>1994</v>
      </c>
      <c r="B12" s="1">
        <v>4210000</v>
      </c>
      <c r="C12" s="1">
        <f t="shared" si="0"/>
        <v>70000</v>
      </c>
      <c r="D12" s="2">
        <f t="shared" si="1"/>
        <v>1.66270783847981</v>
      </c>
    </row>
    <row r="13" spans="1:4" ht="12.75">
      <c r="A13">
        <f aca="true" t="shared" si="2" ref="A13:A25">A12+1</f>
        <v>1995</v>
      </c>
      <c r="B13" s="1">
        <v>4410000</v>
      </c>
      <c r="C13" s="1">
        <f t="shared" si="0"/>
        <v>200000</v>
      </c>
      <c r="D13" s="2">
        <f t="shared" si="1"/>
        <v>4.535147392290249</v>
      </c>
    </row>
    <row r="14" spans="1:4" ht="12.75">
      <c r="A14">
        <f t="shared" si="2"/>
        <v>1996</v>
      </c>
      <c r="B14" s="1">
        <v>6090000</v>
      </c>
      <c r="C14" s="1">
        <f t="shared" si="0"/>
        <v>1680000</v>
      </c>
      <c r="D14" s="2">
        <f t="shared" si="1"/>
        <v>27.586206896551722</v>
      </c>
    </row>
    <row r="15" spans="1:4" ht="12.75">
      <c r="A15">
        <f t="shared" si="2"/>
        <v>1997</v>
      </c>
      <c r="B15" s="1">
        <v>6780000</v>
      </c>
      <c r="C15" s="1">
        <f t="shared" si="0"/>
        <v>690000</v>
      </c>
      <c r="D15" s="2">
        <f t="shared" si="1"/>
        <v>10.176991150442479</v>
      </c>
    </row>
    <row r="16" spans="1:4" ht="12.75">
      <c r="A16">
        <f t="shared" si="2"/>
        <v>1998</v>
      </c>
      <c r="B16" s="1">
        <v>6460000</v>
      </c>
      <c r="C16" s="1">
        <f t="shared" si="0"/>
        <v>-320000</v>
      </c>
      <c r="D16" s="2">
        <f t="shared" si="1"/>
        <v>-4.953560371517028</v>
      </c>
    </row>
    <row r="17" spans="1:4" ht="12.75">
      <c r="A17">
        <f t="shared" si="2"/>
        <v>1999</v>
      </c>
      <c r="B17" s="1">
        <v>6360000</v>
      </c>
      <c r="C17" s="1">
        <f t="shared" si="0"/>
        <v>-100000</v>
      </c>
      <c r="D17" s="2">
        <f t="shared" si="1"/>
        <v>-1.5723270440251573</v>
      </c>
    </row>
    <row r="18" spans="1:4" ht="12.75">
      <c r="A18">
        <f t="shared" si="2"/>
        <v>2000</v>
      </c>
      <c r="B18" s="1">
        <v>6200000</v>
      </c>
      <c r="C18" s="1">
        <f t="shared" si="0"/>
        <v>-160000</v>
      </c>
      <c r="D18" s="2">
        <f t="shared" si="1"/>
        <v>-2.5806451612903225</v>
      </c>
    </row>
    <row r="19" spans="1:4" ht="12.75">
      <c r="A19">
        <f t="shared" si="2"/>
        <v>2001</v>
      </c>
      <c r="B19" s="1">
        <v>6780000</v>
      </c>
      <c r="C19" s="1">
        <f t="shared" si="0"/>
        <v>580000</v>
      </c>
      <c r="D19" s="2">
        <f t="shared" si="1"/>
        <v>8.55457227138643</v>
      </c>
    </row>
    <row r="20" spans="1:4" ht="12.75">
      <c r="A20">
        <f t="shared" si="2"/>
        <v>2002</v>
      </c>
      <c r="B20" s="1">
        <v>6490000</v>
      </c>
      <c r="C20" s="1">
        <f t="shared" si="0"/>
        <v>-290000</v>
      </c>
      <c r="D20" s="2">
        <f t="shared" si="1"/>
        <v>-4.468412942989214</v>
      </c>
    </row>
    <row r="21" spans="1:4" ht="12.75">
      <c r="A21">
        <f t="shared" si="2"/>
        <v>2003</v>
      </c>
      <c r="B21" s="1">
        <v>6790000</v>
      </c>
      <c r="C21" s="1">
        <f t="shared" si="0"/>
        <v>300000</v>
      </c>
      <c r="D21" s="2">
        <f t="shared" si="1"/>
        <v>4.418262150220913</v>
      </c>
    </row>
    <row r="22" spans="1:4" ht="12.75">
      <c r="A22">
        <f t="shared" si="2"/>
        <v>2004</v>
      </c>
      <c r="B22" s="1">
        <v>7440000</v>
      </c>
      <c r="C22" s="1">
        <f t="shared" si="0"/>
        <v>650000</v>
      </c>
      <c r="D22" s="2">
        <f t="shared" si="1"/>
        <v>8.736559139784946</v>
      </c>
    </row>
    <row r="23" spans="1:4" ht="12.75">
      <c r="A23">
        <f t="shared" si="2"/>
        <v>2005</v>
      </c>
      <c r="B23" s="1">
        <v>7870000</v>
      </c>
      <c r="C23" s="1">
        <f t="shared" si="0"/>
        <v>430000</v>
      </c>
      <c r="D23" s="2">
        <f t="shared" si="1"/>
        <v>5.463786531130877</v>
      </c>
    </row>
    <row r="24" spans="1:4" ht="12.75">
      <c r="A24">
        <f t="shared" si="2"/>
        <v>2006</v>
      </c>
      <c r="B24" s="1">
        <v>7960000</v>
      </c>
      <c r="C24" s="1">
        <f t="shared" si="0"/>
        <v>90000</v>
      </c>
      <c r="D24" s="2">
        <f t="shared" si="1"/>
        <v>1.1306532663316584</v>
      </c>
    </row>
    <row r="25" spans="1:4" ht="12.75">
      <c r="A25">
        <f t="shared" si="2"/>
        <v>2007</v>
      </c>
      <c r="B25" s="1">
        <v>8000000</v>
      </c>
      <c r="C25" s="1">
        <f t="shared" si="0"/>
        <v>40000</v>
      </c>
      <c r="D25" s="2">
        <f t="shared" si="1"/>
        <v>0.5</v>
      </c>
    </row>
    <row r="27" spans="3:4" ht="12.75">
      <c r="C27" t="s">
        <v>19</v>
      </c>
      <c r="D27" s="2">
        <f>AVERAGE(D9:D25)</f>
        <v>1.409032676825767</v>
      </c>
    </row>
    <row r="30" spans="1:3" ht="12.75">
      <c r="A30" t="s">
        <v>16</v>
      </c>
      <c r="B30" t="s">
        <v>22</v>
      </c>
      <c r="C30" t="s">
        <v>20</v>
      </c>
    </row>
    <row r="31" spans="1:3" ht="12.75">
      <c r="A31">
        <v>2007</v>
      </c>
      <c r="B31" s="1">
        <v>8000000</v>
      </c>
      <c r="C31" s="1">
        <v>740000000</v>
      </c>
    </row>
    <row r="32" spans="1:3" ht="12.75">
      <c r="A32">
        <f>A31+1</f>
        <v>2008</v>
      </c>
      <c r="B32" s="1">
        <f>B31+B31*0.0141</f>
        <v>8112800</v>
      </c>
      <c r="C32" s="1">
        <f>C31-B32</f>
        <v>731887200</v>
      </c>
    </row>
    <row r="33" spans="1:3" ht="12.75">
      <c r="A33">
        <f aca="true" t="shared" si="3" ref="A33:A90">A32+1</f>
        <v>2009</v>
      </c>
      <c r="B33" s="1">
        <f aca="true" t="shared" si="4" ref="B33:B90">B32+B32*0.0141</f>
        <v>8227190.48</v>
      </c>
      <c r="C33" s="1">
        <f aca="true" t="shared" si="5" ref="C33:C90">C32-B33</f>
        <v>723660009.52</v>
      </c>
    </row>
    <row r="34" spans="1:3" ht="12.75">
      <c r="A34">
        <f t="shared" si="3"/>
        <v>2010</v>
      </c>
      <c r="B34" s="1">
        <f t="shared" si="4"/>
        <v>8343193.8657680005</v>
      </c>
      <c r="C34" s="1">
        <f t="shared" si="5"/>
        <v>715316815.654232</v>
      </c>
    </row>
    <row r="35" spans="1:3" ht="12.75">
      <c r="A35">
        <f t="shared" si="3"/>
        <v>2011</v>
      </c>
      <c r="B35" s="1">
        <f t="shared" si="4"/>
        <v>8460832.899275329</v>
      </c>
      <c r="C35" s="1">
        <f t="shared" si="5"/>
        <v>706855982.7549567</v>
      </c>
    </row>
    <row r="36" spans="1:3" ht="12.75">
      <c r="A36">
        <f t="shared" si="3"/>
        <v>2012</v>
      </c>
      <c r="B36" s="1">
        <f t="shared" si="4"/>
        <v>8580130.643155111</v>
      </c>
      <c r="C36" s="1">
        <f t="shared" si="5"/>
        <v>698275852.1118016</v>
      </c>
    </row>
    <row r="37" spans="1:3" ht="12.75">
      <c r="A37">
        <f t="shared" si="3"/>
        <v>2013</v>
      </c>
      <c r="B37" s="1">
        <f t="shared" si="4"/>
        <v>8701110.485223599</v>
      </c>
      <c r="C37" s="1">
        <f t="shared" si="5"/>
        <v>689574741.626578</v>
      </c>
    </row>
    <row r="38" spans="1:3" ht="12.75">
      <c r="A38">
        <f t="shared" si="3"/>
        <v>2014</v>
      </c>
      <c r="B38" s="1">
        <f t="shared" si="4"/>
        <v>8823796.143065251</v>
      </c>
      <c r="C38" s="1">
        <f t="shared" si="5"/>
        <v>680750945.4835128</v>
      </c>
    </row>
    <row r="39" spans="1:3" ht="12.75">
      <c r="A39">
        <f t="shared" si="3"/>
        <v>2015</v>
      </c>
      <c r="B39" s="1">
        <f t="shared" si="4"/>
        <v>8948211.66868247</v>
      </c>
      <c r="C39" s="1">
        <f t="shared" si="5"/>
        <v>671802733.8148303</v>
      </c>
    </row>
    <row r="40" spans="1:3" ht="12.75">
      <c r="A40">
        <f t="shared" si="3"/>
        <v>2016</v>
      </c>
      <c r="B40" s="1">
        <f t="shared" si="4"/>
        <v>9074381.453210894</v>
      </c>
      <c r="C40" s="1">
        <f t="shared" si="5"/>
        <v>662728352.3616194</v>
      </c>
    </row>
    <row r="41" spans="1:3" ht="12.75">
      <c r="A41">
        <f t="shared" si="3"/>
        <v>2017</v>
      </c>
      <c r="B41" s="1">
        <f t="shared" si="4"/>
        <v>9202330.231701167</v>
      </c>
      <c r="C41" s="1">
        <f t="shared" si="5"/>
        <v>653526022.1299182</v>
      </c>
    </row>
    <row r="42" spans="1:3" ht="12.75">
      <c r="A42">
        <f t="shared" si="3"/>
        <v>2018</v>
      </c>
      <c r="B42" s="1">
        <f t="shared" si="4"/>
        <v>9332083.087968154</v>
      </c>
      <c r="C42" s="1">
        <f t="shared" si="5"/>
        <v>644193939.0419501</v>
      </c>
    </row>
    <row r="43" spans="1:3" ht="12.75">
      <c r="A43">
        <f t="shared" si="3"/>
        <v>2019</v>
      </c>
      <c r="B43" s="1">
        <f t="shared" si="4"/>
        <v>9463665.459508505</v>
      </c>
      <c r="C43" s="1">
        <f t="shared" si="5"/>
        <v>634730273.5824416</v>
      </c>
    </row>
    <row r="44" spans="1:3" ht="12.75">
      <c r="A44">
        <f t="shared" si="3"/>
        <v>2020</v>
      </c>
      <c r="B44" s="1">
        <f t="shared" si="4"/>
        <v>9597103.142487574</v>
      </c>
      <c r="C44" s="1">
        <f t="shared" si="5"/>
        <v>625133170.439954</v>
      </c>
    </row>
    <row r="45" spans="1:3" ht="12.75">
      <c r="A45">
        <f t="shared" si="3"/>
        <v>2021</v>
      </c>
      <c r="B45" s="1">
        <f t="shared" si="4"/>
        <v>9732422.29679665</v>
      </c>
      <c r="C45" s="1">
        <f t="shared" si="5"/>
        <v>615400748.1431574</v>
      </c>
    </row>
    <row r="46" spans="1:3" ht="12.75">
      <c r="A46">
        <f t="shared" si="3"/>
        <v>2022</v>
      </c>
      <c r="B46" s="1">
        <f t="shared" si="4"/>
        <v>9869649.451181483</v>
      </c>
      <c r="C46" s="1">
        <f t="shared" si="5"/>
        <v>605531098.6919758</v>
      </c>
    </row>
    <row r="47" spans="1:3" ht="12.75">
      <c r="A47">
        <f t="shared" si="3"/>
        <v>2023</v>
      </c>
      <c r="B47" s="1">
        <f t="shared" si="4"/>
        <v>10008811.508443141</v>
      </c>
      <c r="C47" s="1">
        <f t="shared" si="5"/>
        <v>595522287.1835327</v>
      </c>
    </row>
    <row r="48" spans="1:3" ht="12.75">
      <c r="A48">
        <f t="shared" si="3"/>
        <v>2024</v>
      </c>
      <c r="B48" s="1">
        <f t="shared" si="4"/>
        <v>10149935.75071219</v>
      </c>
      <c r="C48" s="1">
        <f t="shared" si="5"/>
        <v>585372351.4328206</v>
      </c>
    </row>
    <row r="49" spans="1:3" ht="12.75">
      <c r="A49">
        <f t="shared" si="3"/>
        <v>2025</v>
      </c>
      <c r="B49" s="1">
        <f t="shared" si="4"/>
        <v>10293049.844797231</v>
      </c>
      <c r="C49" s="1">
        <f t="shared" si="5"/>
        <v>575079301.5880233</v>
      </c>
    </row>
    <row r="50" spans="1:3" ht="12.75">
      <c r="A50">
        <f t="shared" si="3"/>
        <v>2026</v>
      </c>
      <c r="B50" s="1">
        <f t="shared" si="4"/>
        <v>10438181.847608872</v>
      </c>
      <c r="C50" s="1">
        <f t="shared" si="5"/>
        <v>564641119.7404144</v>
      </c>
    </row>
    <row r="51" spans="1:3" ht="12.75">
      <c r="A51">
        <f t="shared" si="3"/>
        <v>2027</v>
      </c>
      <c r="B51" s="1">
        <f t="shared" si="4"/>
        <v>10585360.211660156</v>
      </c>
      <c r="C51" s="1">
        <f t="shared" si="5"/>
        <v>554055759.5287542</v>
      </c>
    </row>
    <row r="52" spans="1:3" ht="12.75">
      <c r="A52">
        <f t="shared" si="3"/>
        <v>2028</v>
      </c>
      <c r="B52" s="1">
        <f t="shared" si="4"/>
        <v>10734613.790644564</v>
      </c>
      <c r="C52" s="1">
        <f t="shared" si="5"/>
        <v>543321145.7381097</v>
      </c>
    </row>
    <row r="53" spans="1:3" ht="12.75">
      <c r="A53">
        <f t="shared" si="3"/>
        <v>2029</v>
      </c>
      <c r="B53" s="1">
        <f t="shared" si="4"/>
        <v>10885971.845092652</v>
      </c>
      <c r="C53" s="1">
        <f t="shared" si="5"/>
        <v>532435173.89301705</v>
      </c>
    </row>
    <row r="54" spans="1:3" ht="12.75">
      <c r="A54">
        <f t="shared" si="3"/>
        <v>2030</v>
      </c>
      <c r="B54" s="1">
        <f t="shared" si="4"/>
        <v>11039464.048108459</v>
      </c>
      <c r="C54" s="1">
        <f t="shared" si="5"/>
        <v>521395709.8449086</v>
      </c>
    </row>
    <row r="55" spans="1:3" ht="12.75">
      <c r="A55">
        <f t="shared" si="3"/>
        <v>2031</v>
      </c>
      <c r="B55" s="1">
        <f t="shared" si="4"/>
        <v>11195120.491186788</v>
      </c>
      <c r="C55" s="1">
        <f t="shared" si="5"/>
        <v>510200589.3537218</v>
      </c>
    </row>
    <row r="56" spans="1:3" ht="12.75">
      <c r="A56">
        <f t="shared" si="3"/>
        <v>2032</v>
      </c>
      <c r="B56" s="1">
        <f t="shared" si="4"/>
        <v>11352971.690112522</v>
      </c>
      <c r="C56" s="1">
        <f t="shared" si="5"/>
        <v>498847617.66360927</v>
      </c>
    </row>
    <row r="57" spans="1:3" ht="12.75">
      <c r="A57">
        <f t="shared" si="3"/>
        <v>2033</v>
      </c>
      <c r="B57" s="1">
        <f t="shared" si="4"/>
        <v>11513048.59094311</v>
      </c>
      <c r="C57" s="1">
        <f t="shared" si="5"/>
        <v>487334569.07266617</v>
      </c>
    </row>
    <row r="58" spans="1:3" ht="12.75">
      <c r="A58">
        <f t="shared" si="3"/>
        <v>2034</v>
      </c>
      <c r="B58" s="1">
        <f t="shared" si="4"/>
        <v>11675382.576075407</v>
      </c>
      <c r="C58" s="1">
        <f t="shared" si="5"/>
        <v>475659186.49659073</v>
      </c>
    </row>
    <row r="59" spans="1:3" ht="12.75">
      <c r="A59">
        <f t="shared" si="3"/>
        <v>2035</v>
      </c>
      <c r="B59" s="1">
        <f t="shared" si="4"/>
        <v>11840005.47039807</v>
      </c>
      <c r="C59" s="1">
        <f t="shared" si="5"/>
        <v>463819181.02619267</v>
      </c>
    </row>
    <row r="60" spans="1:3" ht="12.75">
      <c r="A60">
        <f t="shared" si="3"/>
        <v>2036</v>
      </c>
      <c r="B60" s="1">
        <f t="shared" si="4"/>
        <v>12006949.547530683</v>
      </c>
      <c r="C60" s="1">
        <f t="shared" si="5"/>
        <v>451812231.47866195</v>
      </c>
    </row>
    <row r="61" spans="1:3" ht="12.75">
      <c r="A61">
        <f t="shared" si="3"/>
        <v>2037</v>
      </c>
      <c r="B61" s="1">
        <f t="shared" si="4"/>
        <v>12176247.536150865</v>
      </c>
      <c r="C61" s="1">
        <f t="shared" si="5"/>
        <v>439635983.9425111</v>
      </c>
    </row>
    <row r="62" spans="1:3" ht="12.75">
      <c r="A62">
        <f t="shared" si="3"/>
        <v>2038</v>
      </c>
      <c r="B62" s="1">
        <f t="shared" si="4"/>
        <v>12347932.626410592</v>
      </c>
      <c r="C62" s="1">
        <f t="shared" si="5"/>
        <v>427288051.3161005</v>
      </c>
    </row>
    <row r="63" spans="1:3" ht="12.75">
      <c r="A63">
        <f t="shared" si="3"/>
        <v>2039</v>
      </c>
      <c r="B63" s="1">
        <f t="shared" si="4"/>
        <v>12522038.476442982</v>
      </c>
      <c r="C63" s="1">
        <f t="shared" si="5"/>
        <v>414766012.8396575</v>
      </c>
    </row>
    <row r="64" spans="1:3" ht="12.75">
      <c r="A64">
        <f t="shared" si="3"/>
        <v>2040</v>
      </c>
      <c r="B64" s="1">
        <f t="shared" si="4"/>
        <v>12698599.218960827</v>
      </c>
      <c r="C64" s="1">
        <f t="shared" si="5"/>
        <v>402067413.62069666</v>
      </c>
    </row>
    <row r="65" spans="1:3" ht="12.75">
      <c r="A65">
        <f t="shared" si="3"/>
        <v>2041</v>
      </c>
      <c r="B65" s="1">
        <f t="shared" si="4"/>
        <v>12877649.467948174</v>
      </c>
      <c r="C65" s="1">
        <f t="shared" si="5"/>
        <v>389189764.15274847</v>
      </c>
    </row>
    <row r="66" spans="1:3" ht="12.75">
      <c r="A66">
        <f t="shared" si="3"/>
        <v>2042</v>
      </c>
      <c r="B66" s="1">
        <f t="shared" si="4"/>
        <v>13059224.325446242</v>
      </c>
      <c r="C66" s="1">
        <f t="shared" si="5"/>
        <v>376130539.8273022</v>
      </c>
    </row>
    <row r="67" spans="1:3" ht="12.75">
      <c r="A67">
        <f t="shared" si="3"/>
        <v>2043</v>
      </c>
      <c r="B67" s="1">
        <f t="shared" si="4"/>
        <v>13243359.388435034</v>
      </c>
      <c r="C67" s="1">
        <f t="shared" si="5"/>
        <v>362887180.4388672</v>
      </c>
    </row>
    <row r="68" spans="1:3" ht="12.75">
      <c r="A68">
        <f t="shared" si="3"/>
        <v>2044</v>
      </c>
      <c r="B68" s="1">
        <f t="shared" si="4"/>
        <v>13430090.755811969</v>
      </c>
      <c r="C68" s="1">
        <f t="shared" si="5"/>
        <v>349457089.6830552</v>
      </c>
    </row>
    <row r="69" spans="1:3" ht="12.75">
      <c r="A69">
        <f t="shared" si="3"/>
        <v>2045</v>
      </c>
      <c r="B69" s="1">
        <f t="shared" si="4"/>
        <v>13619455.035468917</v>
      </c>
      <c r="C69" s="1">
        <f t="shared" si="5"/>
        <v>335837634.6475863</v>
      </c>
    </row>
    <row r="70" spans="1:3" ht="12.75">
      <c r="A70">
        <f t="shared" si="3"/>
        <v>2046</v>
      </c>
      <c r="B70" s="1">
        <f t="shared" si="4"/>
        <v>13811489.351469029</v>
      </c>
      <c r="C70" s="1">
        <f t="shared" si="5"/>
        <v>322026145.29611725</v>
      </c>
    </row>
    <row r="71" spans="1:3" ht="12.75">
      <c r="A71">
        <f t="shared" si="3"/>
        <v>2047</v>
      </c>
      <c r="B71" s="1">
        <f t="shared" si="4"/>
        <v>14006231.351324743</v>
      </c>
      <c r="C71" s="1">
        <f t="shared" si="5"/>
        <v>308019913.9447925</v>
      </c>
    </row>
    <row r="72" spans="1:3" ht="12.75">
      <c r="A72">
        <f t="shared" si="3"/>
        <v>2048</v>
      </c>
      <c r="B72" s="1">
        <f t="shared" si="4"/>
        <v>14203719.213378422</v>
      </c>
      <c r="C72" s="1">
        <f t="shared" si="5"/>
        <v>293816194.7314141</v>
      </c>
    </row>
    <row r="73" spans="1:3" ht="12.75">
      <c r="A73">
        <f t="shared" si="3"/>
        <v>2049</v>
      </c>
      <c r="B73" s="1">
        <f t="shared" si="4"/>
        <v>14403991.654287057</v>
      </c>
      <c r="C73" s="1">
        <f t="shared" si="5"/>
        <v>279412203.07712704</v>
      </c>
    </row>
    <row r="74" spans="1:3" ht="12.75">
      <c r="A74">
        <f t="shared" si="3"/>
        <v>2050</v>
      </c>
      <c r="B74" s="1">
        <f t="shared" si="4"/>
        <v>14607087.936612504</v>
      </c>
      <c r="C74" s="1">
        <f t="shared" si="5"/>
        <v>264805115.14051452</v>
      </c>
    </row>
    <row r="75" spans="1:3" ht="12.75">
      <c r="A75">
        <f t="shared" si="3"/>
        <v>2051</v>
      </c>
      <c r="B75" s="1">
        <f t="shared" si="4"/>
        <v>14813047.87651874</v>
      </c>
      <c r="C75" s="1">
        <f t="shared" si="5"/>
        <v>249992067.2639958</v>
      </c>
    </row>
    <row r="76" spans="1:3" ht="12.75">
      <c r="A76">
        <f t="shared" si="3"/>
        <v>2052</v>
      </c>
      <c r="B76" s="1">
        <f t="shared" si="4"/>
        <v>15021911.851577654</v>
      </c>
      <c r="C76" s="1">
        <f t="shared" si="5"/>
        <v>234970155.41241813</v>
      </c>
    </row>
    <row r="77" spans="1:3" ht="12.75">
      <c r="A77">
        <f t="shared" si="3"/>
        <v>2053</v>
      </c>
      <c r="B77" s="1">
        <f t="shared" si="4"/>
        <v>15233720.808684899</v>
      </c>
      <c r="C77" s="1">
        <f t="shared" si="5"/>
        <v>219736434.60373324</v>
      </c>
    </row>
    <row r="78" spans="1:3" ht="12.75">
      <c r="A78">
        <f t="shared" si="3"/>
        <v>2054</v>
      </c>
      <c r="B78" s="1">
        <f t="shared" si="4"/>
        <v>15448516.272087356</v>
      </c>
      <c r="C78" s="1">
        <f t="shared" si="5"/>
        <v>204287918.33164588</v>
      </c>
    </row>
    <row r="79" spans="1:3" ht="12.75">
      <c r="A79">
        <f t="shared" si="3"/>
        <v>2055</v>
      </c>
      <c r="B79" s="1">
        <f t="shared" si="4"/>
        <v>15666340.351523789</v>
      </c>
      <c r="C79" s="1">
        <f t="shared" si="5"/>
        <v>188621577.9801221</v>
      </c>
    </row>
    <row r="80" spans="1:3" ht="12.75">
      <c r="A80">
        <f t="shared" si="3"/>
        <v>2056</v>
      </c>
      <c r="B80" s="1">
        <f t="shared" si="4"/>
        <v>15887235.750480274</v>
      </c>
      <c r="C80" s="1">
        <f t="shared" si="5"/>
        <v>172734342.22964182</v>
      </c>
    </row>
    <row r="81" spans="1:3" ht="12.75">
      <c r="A81">
        <f t="shared" si="3"/>
        <v>2057</v>
      </c>
      <c r="B81" s="1">
        <f t="shared" si="4"/>
        <v>16111245.774562046</v>
      </c>
      <c r="C81" s="1">
        <f t="shared" si="5"/>
        <v>156623096.4550798</v>
      </c>
    </row>
    <row r="82" spans="1:3" ht="12.75">
      <c r="A82">
        <f t="shared" si="3"/>
        <v>2058</v>
      </c>
      <c r="B82" s="1">
        <f t="shared" si="4"/>
        <v>16338414.33998337</v>
      </c>
      <c r="C82" s="1">
        <f t="shared" si="5"/>
        <v>140284682.11509642</v>
      </c>
    </row>
    <row r="83" spans="1:3" ht="12.75">
      <c r="A83">
        <f t="shared" si="3"/>
        <v>2059</v>
      </c>
      <c r="B83" s="1">
        <f t="shared" si="4"/>
        <v>16568785.982177136</v>
      </c>
      <c r="C83" s="1">
        <f t="shared" si="5"/>
        <v>123715896.13291928</v>
      </c>
    </row>
    <row r="84" spans="1:3" ht="12.75">
      <c r="A84">
        <f t="shared" si="3"/>
        <v>2060</v>
      </c>
      <c r="B84" s="1">
        <f t="shared" si="4"/>
        <v>16802405.864525832</v>
      </c>
      <c r="C84" s="1">
        <f t="shared" si="5"/>
        <v>106913490.26839346</v>
      </c>
    </row>
    <row r="85" spans="1:3" ht="12.75">
      <c r="A85">
        <f t="shared" si="3"/>
        <v>2061</v>
      </c>
      <c r="B85" s="1">
        <f t="shared" si="4"/>
        <v>17039319.787215646</v>
      </c>
      <c r="C85" s="1">
        <f t="shared" si="5"/>
        <v>89874170.4811778</v>
      </c>
    </row>
    <row r="86" spans="1:3" ht="12.75">
      <c r="A86">
        <f t="shared" si="3"/>
        <v>2062</v>
      </c>
      <c r="B86" s="1">
        <f t="shared" si="4"/>
        <v>17279574.196215387</v>
      </c>
      <c r="C86" s="1">
        <f t="shared" si="5"/>
        <v>72594596.28496242</v>
      </c>
    </row>
    <row r="87" spans="1:3" ht="12.75">
      <c r="A87">
        <f t="shared" si="3"/>
        <v>2063</v>
      </c>
      <c r="B87" s="1">
        <f t="shared" si="4"/>
        <v>17523216.192382023</v>
      </c>
      <c r="C87" s="1">
        <f t="shared" si="5"/>
        <v>55071380.09258039</v>
      </c>
    </row>
    <row r="88" spans="1:3" ht="12.75">
      <c r="A88">
        <f t="shared" si="3"/>
        <v>2064</v>
      </c>
      <c r="B88" s="1">
        <f t="shared" si="4"/>
        <v>17770293.54069461</v>
      </c>
      <c r="C88" s="1">
        <f t="shared" si="5"/>
        <v>37301086.55188578</v>
      </c>
    </row>
    <row r="89" spans="1:3" ht="12.75">
      <c r="A89">
        <f t="shared" si="3"/>
        <v>2065</v>
      </c>
      <c r="B89" s="1">
        <f t="shared" si="4"/>
        <v>18020854.679618403</v>
      </c>
      <c r="C89" s="1">
        <f t="shared" si="5"/>
        <v>19280231.87226738</v>
      </c>
    </row>
    <row r="90" spans="1:3" ht="12.75">
      <c r="A90">
        <f t="shared" si="3"/>
        <v>2066</v>
      </c>
      <c r="B90" s="1">
        <f t="shared" si="4"/>
        <v>18274948.730601024</v>
      </c>
      <c r="C90" s="1">
        <f t="shared" si="5"/>
        <v>1005283.1416663565</v>
      </c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workbookViewId="0" topLeftCell="A1">
      <selection activeCell="D48" sqref="D48"/>
    </sheetView>
  </sheetViews>
  <sheetFormatPr defaultColWidth="11.00390625" defaultRowHeight="12.75"/>
  <cols>
    <col min="2" max="2" width="14.375" style="0" customWidth="1"/>
    <col min="3" max="3" width="11.125" style="0" customWidth="1"/>
  </cols>
  <sheetData>
    <row r="1" spans="1:2" ht="12.75">
      <c r="A1" t="s">
        <v>27</v>
      </c>
      <c r="B1" t="s">
        <v>28</v>
      </c>
    </row>
    <row r="2" spans="2:4" ht="12.75">
      <c r="B2" t="s">
        <v>13</v>
      </c>
      <c r="C2" s="1">
        <v>410000000</v>
      </c>
      <c r="D2" t="s">
        <v>14</v>
      </c>
    </row>
    <row r="5" ht="12.75">
      <c r="A5" t="s">
        <v>15</v>
      </c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2910000</v>
      </c>
      <c r="C8" s="1"/>
    </row>
    <row r="9" spans="1:4" ht="12.75">
      <c r="A9">
        <v>1991</v>
      </c>
      <c r="B9" s="1">
        <v>2960000</v>
      </c>
      <c r="C9" s="1">
        <f>B9-B8</f>
        <v>50000</v>
      </c>
      <c r="D9" s="2">
        <f>100*C9/B9</f>
        <v>1.6891891891891893</v>
      </c>
    </row>
    <row r="10" spans="1:4" ht="12.75">
      <c r="A10">
        <v>1992</v>
      </c>
      <c r="B10" s="1">
        <v>2670000</v>
      </c>
      <c r="C10" s="1">
        <f aca="true" t="shared" si="0" ref="C10:C25">B10-B9</f>
        <v>-290000</v>
      </c>
      <c r="D10" s="2">
        <f aca="true" t="shared" si="1" ref="D10:D25">100*C10/B10</f>
        <v>-10.861423220973784</v>
      </c>
    </row>
    <row r="11" spans="1:4" ht="12.75">
      <c r="A11">
        <v>1993</v>
      </c>
      <c r="B11" s="1">
        <v>2680000</v>
      </c>
      <c r="C11" s="1">
        <f t="shared" si="0"/>
        <v>10000</v>
      </c>
      <c r="D11" s="2">
        <f t="shared" si="1"/>
        <v>0.373134328358209</v>
      </c>
    </row>
    <row r="12" spans="1:4" ht="12.75">
      <c r="A12">
        <v>1994</v>
      </c>
      <c r="B12" s="1">
        <v>2710000</v>
      </c>
      <c r="C12" s="1">
        <f t="shared" si="0"/>
        <v>30000</v>
      </c>
      <c r="D12" s="2">
        <f t="shared" si="1"/>
        <v>1.1070110701107012</v>
      </c>
    </row>
    <row r="13" spans="1:4" ht="12.75">
      <c r="A13">
        <f aca="true" t="shared" si="2" ref="A13:A25">A12+1</f>
        <v>1995</v>
      </c>
      <c r="B13" s="1">
        <v>2390000</v>
      </c>
      <c r="C13" s="1">
        <f t="shared" si="0"/>
        <v>-320000</v>
      </c>
      <c r="D13" s="2">
        <f t="shared" si="1"/>
        <v>-13.389121338912133</v>
      </c>
    </row>
    <row r="14" spans="1:4" ht="12.75">
      <c r="A14">
        <f t="shared" si="2"/>
        <v>1996</v>
      </c>
      <c r="B14" s="1">
        <v>4330000</v>
      </c>
      <c r="C14" s="1">
        <f t="shared" si="0"/>
        <v>1940000</v>
      </c>
      <c r="D14" s="2">
        <f t="shared" si="1"/>
        <v>44.80369515011547</v>
      </c>
    </row>
    <row r="15" spans="1:4" ht="12.75">
      <c r="A15">
        <f t="shared" si="2"/>
        <v>1997</v>
      </c>
      <c r="B15" s="1">
        <v>4570000</v>
      </c>
      <c r="C15" s="1">
        <f t="shared" si="0"/>
        <v>240000</v>
      </c>
      <c r="D15" s="2">
        <f t="shared" si="1"/>
        <v>5.25164113785558</v>
      </c>
    </row>
    <row r="16" spans="1:4" ht="12.75">
      <c r="A16">
        <f t="shared" si="2"/>
        <v>1998</v>
      </c>
      <c r="B16" s="1">
        <v>4660000</v>
      </c>
      <c r="C16" s="1">
        <f t="shared" si="0"/>
        <v>90000</v>
      </c>
      <c r="D16" s="2">
        <f t="shared" si="1"/>
        <v>1.9313304721030042</v>
      </c>
    </row>
    <row r="17" spans="1:4" ht="12.75">
      <c r="A17">
        <f t="shared" si="2"/>
        <v>1999</v>
      </c>
      <c r="B17" s="1">
        <v>4380000</v>
      </c>
      <c r="C17" s="1">
        <f t="shared" si="0"/>
        <v>-280000</v>
      </c>
      <c r="D17" s="2">
        <f t="shared" si="1"/>
        <v>-6.392694063926941</v>
      </c>
    </row>
    <row r="18" spans="1:4" ht="12.75">
      <c r="A18">
        <f t="shared" si="2"/>
        <v>2000</v>
      </c>
      <c r="B18" s="1">
        <v>4220000</v>
      </c>
      <c r="C18" s="1">
        <f t="shared" si="0"/>
        <v>-160000</v>
      </c>
      <c r="D18" s="2">
        <f t="shared" si="1"/>
        <v>-3.7914691943127963</v>
      </c>
    </row>
    <row r="19" spans="1:4" ht="12.75">
      <c r="A19">
        <f t="shared" si="2"/>
        <v>2001</v>
      </c>
      <c r="B19" s="1">
        <v>4730000</v>
      </c>
      <c r="C19" s="1">
        <f t="shared" si="0"/>
        <v>510000</v>
      </c>
      <c r="D19" s="2">
        <f t="shared" si="1"/>
        <v>10.782241014799155</v>
      </c>
    </row>
    <row r="20" spans="1:4" ht="12.75">
      <c r="A20">
        <f t="shared" si="2"/>
        <v>2002</v>
      </c>
      <c r="B20" s="1">
        <v>4590000</v>
      </c>
      <c r="C20" s="1">
        <f t="shared" si="0"/>
        <v>-140000</v>
      </c>
      <c r="D20" s="2">
        <f t="shared" si="1"/>
        <v>-3.0501089324618738</v>
      </c>
    </row>
    <row r="21" spans="1:4" ht="12.75">
      <c r="A21">
        <f t="shared" si="2"/>
        <v>2003</v>
      </c>
      <c r="B21" s="1">
        <v>4730000</v>
      </c>
      <c r="C21" s="1">
        <f t="shared" si="0"/>
        <v>140000</v>
      </c>
      <c r="D21" s="2">
        <f t="shared" si="1"/>
        <v>2.959830866807611</v>
      </c>
    </row>
    <row r="22" spans="1:4" ht="12.75">
      <c r="A22">
        <f t="shared" si="2"/>
        <v>2004</v>
      </c>
      <c r="B22" s="1">
        <v>5070000</v>
      </c>
      <c r="C22" s="1">
        <f t="shared" si="0"/>
        <v>340000</v>
      </c>
      <c r="D22" s="2">
        <f t="shared" si="1"/>
        <v>6.70611439842209</v>
      </c>
    </row>
    <row r="23" spans="1:4" ht="12.75">
      <c r="A23">
        <f t="shared" si="2"/>
        <v>2005</v>
      </c>
      <c r="B23" s="1">
        <v>4910000</v>
      </c>
      <c r="C23" s="1">
        <f t="shared" si="0"/>
        <v>-160000</v>
      </c>
      <c r="D23" s="2">
        <f t="shared" si="1"/>
        <v>-3.258655804480652</v>
      </c>
    </row>
    <row r="24" spans="1:4" ht="12.75">
      <c r="A24">
        <f t="shared" si="2"/>
        <v>2006</v>
      </c>
      <c r="B24" s="1">
        <v>4260000</v>
      </c>
      <c r="C24" s="1">
        <f t="shared" si="0"/>
        <v>-650000</v>
      </c>
      <c r="D24" s="2">
        <f t="shared" si="1"/>
        <v>-15.258215962441314</v>
      </c>
    </row>
    <row r="25" spans="1:4" ht="12.75">
      <c r="A25">
        <f t="shared" si="2"/>
        <v>2007</v>
      </c>
      <c r="B25" s="1">
        <v>4300000</v>
      </c>
      <c r="C25" s="1">
        <f t="shared" si="0"/>
        <v>40000</v>
      </c>
      <c r="D25" s="2">
        <f t="shared" si="1"/>
        <v>0.9302325581395349</v>
      </c>
    </row>
    <row r="27" spans="3:4" ht="12.75">
      <c r="C27" t="s">
        <v>19</v>
      </c>
      <c r="D27" s="2">
        <f>AVERAGE(D9,D25)</f>
        <v>1.3097108736643621</v>
      </c>
    </row>
    <row r="30" spans="1:3" ht="12.75">
      <c r="A30" t="s">
        <v>16</v>
      </c>
      <c r="B30" t="s">
        <v>22</v>
      </c>
      <c r="C30" t="s">
        <v>20</v>
      </c>
    </row>
    <row r="31" spans="1:3" ht="12.75">
      <c r="A31">
        <v>2007</v>
      </c>
      <c r="B31" s="1">
        <v>4300000</v>
      </c>
      <c r="C31" s="1">
        <v>410000000</v>
      </c>
    </row>
    <row r="32" spans="1:3" ht="12.75">
      <c r="A32">
        <f>A31+1</f>
        <v>2008</v>
      </c>
      <c r="B32" s="1">
        <f>B31+(B31*0.0131)</f>
        <v>4356330</v>
      </c>
      <c r="C32" s="1">
        <f>C31-B32</f>
        <v>405643670</v>
      </c>
    </row>
    <row r="33" spans="1:3" ht="12.75">
      <c r="A33">
        <f aca="true" t="shared" si="3" ref="A33:A92">A32+1</f>
        <v>2009</v>
      </c>
      <c r="B33" s="1">
        <f aca="true" t="shared" si="4" ref="B33:B92">B32+(B32*0.0131)</f>
        <v>4413397.923</v>
      </c>
      <c r="C33" s="1">
        <f aca="true" t="shared" si="5" ref="C33:C92">C32-B33</f>
        <v>401230272.077</v>
      </c>
    </row>
    <row r="34" spans="1:3" ht="12.75">
      <c r="A34">
        <f t="shared" si="3"/>
        <v>2010</v>
      </c>
      <c r="B34" s="1">
        <f t="shared" si="4"/>
        <v>4471213.435791301</v>
      </c>
      <c r="C34" s="1">
        <f t="shared" si="5"/>
        <v>396759058.6412087</v>
      </c>
    </row>
    <row r="35" spans="1:3" ht="12.75">
      <c r="A35">
        <f t="shared" si="3"/>
        <v>2011</v>
      </c>
      <c r="B35" s="1">
        <f t="shared" si="4"/>
        <v>4529786.3318001665</v>
      </c>
      <c r="C35" s="1">
        <f t="shared" si="5"/>
        <v>392229272.30940855</v>
      </c>
    </row>
    <row r="36" spans="1:3" ht="12.75">
      <c r="A36">
        <f t="shared" si="3"/>
        <v>2012</v>
      </c>
      <c r="B36" s="1">
        <f t="shared" si="4"/>
        <v>4589126.532746749</v>
      </c>
      <c r="C36" s="1">
        <f t="shared" si="5"/>
        <v>387640145.7766618</v>
      </c>
    </row>
    <row r="37" spans="1:3" ht="12.75">
      <c r="A37">
        <f t="shared" si="3"/>
        <v>2013</v>
      </c>
      <c r="B37" s="1">
        <f t="shared" si="4"/>
        <v>4649244.090325732</v>
      </c>
      <c r="C37" s="1">
        <f t="shared" si="5"/>
        <v>382990901.6863361</v>
      </c>
    </row>
    <row r="38" spans="1:3" ht="12.75">
      <c r="A38">
        <f t="shared" si="3"/>
        <v>2014</v>
      </c>
      <c r="B38" s="1">
        <f t="shared" si="4"/>
        <v>4710149.187908999</v>
      </c>
      <c r="C38" s="1">
        <f t="shared" si="5"/>
        <v>378280752.4984271</v>
      </c>
    </row>
    <row r="39" spans="1:3" ht="12.75">
      <c r="A39">
        <f t="shared" si="3"/>
        <v>2015</v>
      </c>
      <c r="B39" s="1">
        <f t="shared" si="4"/>
        <v>4771852.142270607</v>
      </c>
      <c r="C39" s="1">
        <f t="shared" si="5"/>
        <v>373508900.35615647</v>
      </c>
    </row>
    <row r="40" spans="1:3" ht="12.75">
      <c r="A40">
        <f t="shared" si="3"/>
        <v>2016</v>
      </c>
      <c r="B40" s="1">
        <f t="shared" si="4"/>
        <v>4834363.405334352</v>
      </c>
      <c r="C40" s="1">
        <f t="shared" si="5"/>
        <v>368674536.9508221</v>
      </c>
    </row>
    <row r="41" spans="1:3" ht="12.75">
      <c r="A41">
        <f t="shared" si="3"/>
        <v>2017</v>
      </c>
      <c r="B41" s="1">
        <f t="shared" si="4"/>
        <v>4897693.565944232</v>
      </c>
      <c r="C41" s="1">
        <f t="shared" si="5"/>
        <v>363776843.38487786</v>
      </c>
    </row>
    <row r="42" spans="1:3" ht="12.75">
      <c r="A42">
        <f t="shared" si="3"/>
        <v>2018</v>
      </c>
      <c r="B42" s="1">
        <f t="shared" si="4"/>
        <v>4961853.351658101</v>
      </c>
      <c r="C42" s="1">
        <f t="shared" si="5"/>
        <v>358814990.03321975</v>
      </c>
    </row>
    <row r="43" spans="1:3" ht="12.75">
      <c r="A43">
        <f t="shared" si="3"/>
        <v>2019</v>
      </c>
      <c r="B43" s="1">
        <f t="shared" si="4"/>
        <v>5026853.630564822</v>
      </c>
      <c r="C43" s="1">
        <f t="shared" si="5"/>
        <v>353788136.40265495</v>
      </c>
    </row>
    <row r="44" spans="1:3" ht="12.75">
      <c r="A44">
        <f t="shared" si="3"/>
        <v>2020</v>
      </c>
      <c r="B44" s="1">
        <f t="shared" si="4"/>
        <v>5092705.413125221</v>
      </c>
      <c r="C44" s="1">
        <f t="shared" si="5"/>
        <v>348695430.9895297</v>
      </c>
    </row>
    <row r="45" spans="1:3" ht="12.75">
      <c r="A45">
        <f t="shared" si="3"/>
        <v>2021</v>
      </c>
      <c r="B45" s="1">
        <f t="shared" si="4"/>
        <v>5159419.854037161</v>
      </c>
      <c r="C45" s="1">
        <f t="shared" si="5"/>
        <v>343536011.13549256</v>
      </c>
    </row>
    <row r="46" spans="1:3" ht="12.75">
      <c r="A46">
        <f t="shared" si="3"/>
        <v>2022</v>
      </c>
      <c r="B46" s="1">
        <f t="shared" si="4"/>
        <v>5227008.2541250475</v>
      </c>
      <c r="C46" s="1">
        <f t="shared" si="5"/>
        <v>338309002.8813675</v>
      </c>
    </row>
    <row r="47" spans="1:3" ht="12.75">
      <c r="A47">
        <f t="shared" si="3"/>
        <v>2023</v>
      </c>
      <c r="B47" s="1">
        <f t="shared" si="4"/>
        <v>5295482.062254085</v>
      </c>
      <c r="C47" s="1">
        <f t="shared" si="5"/>
        <v>333013520.81911343</v>
      </c>
    </row>
    <row r="48" spans="1:3" ht="12.75">
      <c r="A48">
        <f t="shared" si="3"/>
        <v>2024</v>
      </c>
      <c r="B48" s="1">
        <f t="shared" si="4"/>
        <v>5364852.877269614</v>
      </c>
      <c r="C48" s="1">
        <f t="shared" si="5"/>
        <v>327648667.9418438</v>
      </c>
    </row>
    <row r="49" spans="1:3" ht="12.75">
      <c r="A49">
        <f t="shared" si="3"/>
        <v>2025</v>
      </c>
      <c r="B49" s="1">
        <f t="shared" si="4"/>
        <v>5435132.449961846</v>
      </c>
      <c r="C49" s="1">
        <f t="shared" si="5"/>
        <v>322213535.49188197</v>
      </c>
    </row>
    <row r="50" spans="1:3" ht="12.75">
      <c r="A50">
        <f t="shared" si="3"/>
        <v>2026</v>
      </c>
      <c r="B50" s="1">
        <f t="shared" si="4"/>
        <v>5506332.685056346</v>
      </c>
      <c r="C50" s="1">
        <f t="shared" si="5"/>
        <v>316707202.80682564</v>
      </c>
    </row>
    <row r="51" spans="1:3" ht="12.75">
      <c r="A51">
        <f t="shared" si="3"/>
        <v>2027</v>
      </c>
      <c r="B51" s="1">
        <f t="shared" si="4"/>
        <v>5578465.6432305835</v>
      </c>
      <c r="C51" s="1">
        <f t="shared" si="5"/>
        <v>311128737.1635951</v>
      </c>
    </row>
    <row r="52" spans="1:3" ht="12.75">
      <c r="A52">
        <f t="shared" si="3"/>
        <v>2028</v>
      </c>
      <c r="B52" s="1">
        <f t="shared" si="4"/>
        <v>5651543.543156904</v>
      </c>
      <c r="C52" s="1">
        <f t="shared" si="5"/>
        <v>305477193.62043816</v>
      </c>
    </row>
    <row r="53" spans="1:3" ht="12.75">
      <c r="A53">
        <f t="shared" si="3"/>
        <v>2029</v>
      </c>
      <c r="B53" s="1">
        <f t="shared" si="4"/>
        <v>5725578.76357226</v>
      </c>
      <c r="C53" s="1">
        <f t="shared" si="5"/>
        <v>299751614.8568659</v>
      </c>
    </row>
    <row r="54" spans="1:3" ht="12.75">
      <c r="A54">
        <f t="shared" si="3"/>
        <v>2030</v>
      </c>
      <c r="B54" s="1">
        <f t="shared" si="4"/>
        <v>5800583.845375056</v>
      </c>
      <c r="C54" s="1">
        <f t="shared" si="5"/>
        <v>293951031.0114908</v>
      </c>
    </row>
    <row r="55" spans="1:3" ht="12.75">
      <c r="A55">
        <f t="shared" si="3"/>
        <v>2031</v>
      </c>
      <c r="B55" s="1">
        <f t="shared" si="4"/>
        <v>5876571.4937494695</v>
      </c>
      <c r="C55" s="1">
        <f t="shared" si="5"/>
        <v>288074459.5177413</v>
      </c>
    </row>
    <row r="56" spans="1:3" ht="12.75">
      <c r="A56">
        <f t="shared" si="3"/>
        <v>2032</v>
      </c>
      <c r="B56" s="1">
        <f t="shared" si="4"/>
        <v>5953554.580317588</v>
      </c>
      <c r="C56" s="1">
        <f t="shared" si="5"/>
        <v>282120904.9374237</v>
      </c>
    </row>
    <row r="57" spans="1:3" ht="12.75">
      <c r="A57">
        <f t="shared" si="3"/>
        <v>2033</v>
      </c>
      <c r="B57" s="1">
        <f t="shared" si="4"/>
        <v>6031546.145319748</v>
      </c>
      <c r="C57" s="1">
        <f t="shared" si="5"/>
        <v>276089358.79210395</v>
      </c>
    </row>
    <row r="58" spans="1:3" ht="12.75">
      <c r="A58">
        <f t="shared" si="3"/>
        <v>2034</v>
      </c>
      <c r="B58" s="1">
        <f t="shared" si="4"/>
        <v>6110559.3998234365</v>
      </c>
      <c r="C58" s="1">
        <f t="shared" si="5"/>
        <v>269978799.3922805</v>
      </c>
    </row>
    <row r="59" spans="1:3" ht="12.75">
      <c r="A59">
        <f t="shared" si="3"/>
        <v>2035</v>
      </c>
      <c r="B59" s="1">
        <f t="shared" si="4"/>
        <v>6190607.727961124</v>
      </c>
      <c r="C59" s="1">
        <f t="shared" si="5"/>
        <v>263788191.6643194</v>
      </c>
    </row>
    <row r="60" spans="1:3" ht="12.75">
      <c r="A60">
        <f t="shared" si="3"/>
        <v>2036</v>
      </c>
      <c r="B60" s="1">
        <f t="shared" si="4"/>
        <v>6271704.689197415</v>
      </c>
      <c r="C60" s="1">
        <f t="shared" si="5"/>
        <v>257516486.97512197</v>
      </c>
    </row>
    <row r="61" spans="1:3" ht="12.75">
      <c r="A61">
        <f t="shared" si="3"/>
        <v>2037</v>
      </c>
      <c r="B61" s="1">
        <f t="shared" si="4"/>
        <v>6353864.0206259005</v>
      </c>
      <c r="C61" s="1">
        <f t="shared" si="5"/>
        <v>251162622.9544961</v>
      </c>
    </row>
    <row r="62" spans="1:3" ht="12.75">
      <c r="A62">
        <f t="shared" si="3"/>
        <v>2038</v>
      </c>
      <c r="B62" s="1">
        <f t="shared" si="4"/>
        <v>6437099.6392961</v>
      </c>
      <c r="C62" s="1">
        <f t="shared" si="5"/>
        <v>244725523.31519997</v>
      </c>
    </row>
    <row r="63" spans="1:3" ht="12.75">
      <c r="A63">
        <f t="shared" si="3"/>
        <v>2039</v>
      </c>
      <c r="B63" s="1">
        <f t="shared" si="4"/>
        <v>6521425.644570879</v>
      </c>
      <c r="C63" s="1">
        <f t="shared" si="5"/>
        <v>238204097.67062908</v>
      </c>
    </row>
    <row r="64" spans="1:3" ht="12.75">
      <c r="A64">
        <f t="shared" si="3"/>
        <v>2040</v>
      </c>
      <c r="B64" s="1">
        <f t="shared" si="4"/>
        <v>6606856.320514757</v>
      </c>
      <c r="C64" s="1">
        <f t="shared" si="5"/>
        <v>231597241.35011432</v>
      </c>
    </row>
    <row r="65" spans="1:3" ht="12.75">
      <c r="A65">
        <f t="shared" si="3"/>
        <v>2041</v>
      </c>
      <c r="B65" s="1">
        <f t="shared" si="4"/>
        <v>6693406.1383135</v>
      </c>
      <c r="C65" s="1">
        <f t="shared" si="5"/>
        <v>224903835.2118008</v>
      </c>
    </row>
    <row r="66" spans="1:3" ht="12.75">
      <c r="A66">
        <f t="shared" si="3"/>
        <v>2042</v>
      </c>
      <c r="B66" s="1">
        <f t="shared" si="4"/>
        <v>6781089.758725407</v>
      </c>
      <c r="C66" s="1">
        <f t="shared" si="5"/>
        <v>218122745.4530754</v>
      </c>
    </row>
    <row r="67" spans="1:3" ht="12.75">
      <c r="A67">
        <f t="shared" si="3"/>
        <v>2043</v>
      </c>
      <c r="B67" s="1">
        <f t="shared" si="4"/>
        <v>6869922.034564709</v>
      </c>
      <c r="C67" s="1">
        <f t="shared" si="5"/>
        <v>211252823.4185107</v>
      </c>
    </row>
    <row r="68" spans="1:3" ht="12.75">
      <c r="A68">
        <f t="shared" si="3"/>
        <v>2044</v>
      </c>
      <c r="B68" s="1">
        <f t="shared" si="4"/>
        <v>6959918.013217507</v>
      </c>
      <c r="C68" s="1">
        <f t="shared" si="5"/>
        <v>204292905.4052932</v>
      </c>
    </row>
    <row r="69" spans="1:3" ht="12.75">
      <c r="A69">
        <f t="shared" si="3"/>
        <v>2045</v>
      </c>
      <c r="B69" s="1">
        <f t="shared" si="4"/>
        <v>7051092.939190656</v>
      </c>
      <c r="C69" s="1">
        <f t="shared" si="5"/>
        <v>197241812.46610254</v>
      </c>
    </row>
    <row r="70" spans="1:3" ht="12.75">
      <c r="A70">
        <f t="shared" si="3"/>
        <v>2046</v>
      </c>
      <c r="B70" s="1">
        <f t="shared" si="4"/>
        <v>7143462.256694053</v>
      </c>
      <c r="C70" s="1">
        <f t="shared" si="5"/>
        <v>190098350.2094085</v>
      </c>
    </row>
    <row r="71" spans="1:3" ht="12.75">
      <c r="A71">
        <f t="shared" si="3"/>
        <v>2047</v>
      </c>
      <c r="B71" s="1">
        <f t="shared" si="4"/>
        <v>7237041.612256746</v>
      </c>
      <c r="C71" s="1">
        <f t="shared" si="5"/>
        <v>182861308.59715176</v>
      </c>
    </row>
    <row r="72" spans="1:3" ht="12.75">
      <c r="A72">
        <f t="shared" si="3"/>
        <v>2048</v>
      </c>
      <c r="B72" s="1">
        <f t="shared" si="4"/>
        <v>7331846.857377309</v>
      </c>
      <c r="C72" s="1">
        <f t="shared" si="5"/>
        <v>175529461.73977444</v>
      </c>
    </row>
    <row r="73" spans="1:3" ht="12.75">
      <c r="A73">
        <f t="shared" si="3"/>
        <v>2049</v>
      </c>
      <c r="B73" s="1">
        <f t="shared" si="4"/>
        <v>7427894.051208952</v>
      </c>
      <c r="C73" s="1">
        <f t="shared" si="5"/>
        <v>168101567.6885655</v>
      </c>
    </row>
    <row r="74" spans="1:3" ht="12.75">
      <c r="A74">
        <f t="shared" si="3"/>
        <v>2050</v>
      </c>
      <c r="B74" s="1">
        <f t="shared" si="4"/>
        <v>7525199.463279789</v>
      </c>
      <c r="C74" s="1">
        <f t="shared" si="5"/>
        <v>160576368.2252857</v>
      </c>
    </row>
    <row r="75" spans="1:3" ht="12.75">
      <c r="A75">
        <f t="shared" si="3"/>
        <v>2051</v>
      </c>
      <c r="B75" s="1">
        <f t="shared" si="4"/>
        <v>7623779.576248755</v>
      </c>
      <c r="C75" s="1">
        <f t="shared" si="5"/>
        <v>152952588.64903694</v>
      </c>
    </row>
    <row r="76" spans="1:3" ht="12.75">
      <c r="A76">
        <f t="shared" si="3"/>
        <v>2052</v>
      </c>
      <c r="B76" s="1">
        <f t="shared" si="4"/>
        <v>7723651.088697613</v>
      </c>
      <c r="C76" s="1">
        <f t="shared" si="5"/>
        <v>145228937.56033933</v>
      </c>
    </row>
    <row r="77" spans="1:3" ht="12.75">
      <c r="A77">
        <f t="shared" si="3"/>
        <v>2053</v>
      </c>
      <c r="B77" s="1">
        <f t="shared" si="4"/>
        <v>7824830.917959552</v>
      </c>
      <c r="C77" s="1">
        <f t="shared" si="5"/>
        <v>137404106.6423798</v>
      </c>
    </row>
    <row r="78" spans="1:3" ht="12.75">
      <c r="A78">
        <f t="shared" si="3"/>
        <v>2054</v>
      </c>
      <c r="B78" s="1">
        <f t="shared" si="4"/>
        <v>7927336.202984822</v>
      </c>
      <c r="C78" s="1">
        <f t="shared" si="5"/>
        <v>129476770.43939497</v>
      </c>
    </row>
    <row r="79" spans="1:3" ht="12.75">
      <c r="A79">
        <f t="shared" si="3"/>
        <v>2055</v>
      </c>
      <c r="B79" s="1">
        <f t="shared" si="4"/>
        <v>8031184.307243923</v>
      </c>
      <c r="C79" s="1">
        <f t="shared" si="5"/>
        <v>121445586.13215104</v>
      </c>
    </row>
    <row r="80" spans="1:3" ht="12.75">
      <c r="A80">
        <f t="shared" si="3"/>
        <v>2056</v>
      </c>
      <c r="B80" s="1">
        <f t="shared" si="4"/>
        <v>8136392.821668818</v>
      </c>
      <c r="C80" s="1">
        <f t="shared" si="5"/>
        <v>113309193.31048222</v>
      </c>
    </row>
    <row r="81" spans="1:3" ht="12.75">
      <c r="A81">
        <f t="shared" si="3"/>
        <v>2057</v>
      </c>
      <c r="B81" s="1">
        <f t="shared" si="4"/>
        <v>8242979.567632679</v>
      </c>
      <c r="C81" s="1">
        <f t="shared" si="5"/>
        <v>105066213.74284954</v>
      </c>
    </row>
    <row r="82" spans="1:3" ht="12.75">
      <c r="A82">
        <f t="shared" si="3"/>
        <v>2058</v>
      </c>
      <c r="B82" s="1">
        <f t="shared" si="4"/>
        <v>8350962.599968667</v>
      </c>
      <c r="C82" s="1">
        <f t="shared" si="5"/>
        <v>96715251.14288087</v>
      </c>
    </row>
    <row r="83" spans="1:3" ht="12.75">
      <c r="A83">
        <f t="shared" si="3"/>
        <v>2059</v>
      </c>
      <c r="B83" s="1">
        <f t="shared" si="4"/>
        <v>8460360.210028257</v>
      </c>
      <c r="C83" s="1">
        <f t="shared" si="5"/>
        <v>88254890.93285261</v>
      </c>
    </row>
    <row r="84" spans="1:3" ht="12.75">
      <c r="A84">
        <f t="shared" si="3"/>
        <v>2060</v>
      </c>
      <c r="B84" s="1">
        <f t="shared" si="4"/>
        <v>8571190.928779628</v>
      </c>
      <c r="C84" s="1">
        <f t="shared" si="5"/>
        <v>79683700.00407298</v>
      </c>
    </row>
    <row r="85" spans="1:3" ht="12.75">
      <c r="A85">
        <f t="shared" si="3"/>
        <v>2061</v>
      </c>
      <c r="B85" s="1">
        <f t="shared" si="4"/>
        <v>8683473.529946642</v>
      </c>
      <c r="C85" s="1">
        <f t="shared" si="5"/>
        <v>71000226.47412634</v>
      </c>
    </row>
    <row r="86" spans="1:3" ht="12.75">
      <c r="A86">
        <f t="shared" si="3"/>
        <v>2062</v>
      </c>
      <c r="B86" s="1">
        <f t="shared" si="4"/>
        <v>8797227.033188943</v>
      </c>
      <c r="C86" s="1">
        <f t="shared" si="5"/>
        <v>62202999.4409374</v>
      </c>
    </row>
    <row r="87" spans="1:3" ht="12.75">
      <c r="A87">
        <f t="shared" si="3"/>
        <v>2063</v>
      </c>
      <c r="B87" s="1">
        <f t="shared" si="4"/>
        <v>8912470.707323719</v>
      </c>
      <c r="C87" s="1">
        <f t="shared" si="5"/>
        <v>53290528.733613685</v>
      </c>
    </row>
    <row r="88" spans="1:3" ht="12.75">
      <c r="A88">
        <f t="shared" si="3"/>
        <v>2064</v>
      </c>
      <c r="B88" s="1">
        <f t="shared" si="4"/>
        <v>9029224.07358966</v>
      </c>
      <c r="C88" s="1">
        <f t="shared" si="5"/>
        <v>44261304.660024025</v>
      </c>
    </row>
    <row r="89" spans="1:3" ht="12.75">
      <c r="A89">
        <f t="shared" si="3"/>
        <v>2065</v>
      </c>
      <c r="B89" s="1">
        <f t="shared" si="4"/>
        <v>9147506.908953685</v>
      </c>
      <c r="C89" s="1">
        <f t="shared" si="5"/>
        <v>35113797.751070336</v>
      </c>
    </row>
    <row r="90" spans="1:3" ht="12.75">
      <c r="A90">
        <f t="shared" si="3"/>
        <v>2066</v>
      </c>
      <c r="B90" s="1">
        <f t="shared" si="4"/>
        <v>9267339.249460978</v>
      </c>
      <c r="C90" s="1">
        <f t="shared" si="5"/>
        <v>25846458.501609355</v>
      </c>
    </row>
    <row r="91" spans="1:3" ht="12.75">
      <c r="A91">
        <f t="shared" si="3"/>
        <v>2067</v>
      </c>
      <c r="B91" s="1">
        <f t="shared" si="4"/>
        <v>9388741.393628918</v>
      </c>
      <c r="C91" s="1">
        <f t="shared" si="5"/>
        <v>16457717.107980438</v>
      </c>
    </row>
    <row r="92" spans="1:3" ht="12.75">
      <c r="A92">
        <f t="shared" si="3"/>
        <v>2068</v>
      </c>
      <c r="B92" s="1">
        <f t="shared" si="4"/>
        <v>9511733.905885456</v>
      </c>
      <c r="C92" s="1">
        <f t="shared" si="5"/>
        <v>6945983.202094981</v>
      </c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4"/>
  <sheetViews>
    <sheetView workbookViewId="0" topLeftCell="A1">
      <selection activeCell="M33" sqref="M33"/>
    </sheetView>
  </sheetViews>
  <sheetFormatPr defaultColWidth="11.00390625" defaultRowHeight="12.75"/>
  <cols>
    <col min="2" max="2" width="14.125" style="0" customWidth="1"/>
  </cols>
  <sheetData>
    <row r="1" spans="1:3" ht="12.75">
      <c r="A1" t="s">
        <v>0</v>
      </c>
      <c r="B1" s="3" t="s">
        <v>23</v>
      </c>
      <c r="C1" s="3"/>
    </row>
    <row r="2" spans="2:4" ht="12.75">
      <c r="B2" t="s">
        <v>13</v>
      </c>
      <c r="C2" s="1">
        <v>6000000</v>
      </c>
      <c r="D2" t="s">
        <v>14</v>
      </c>
    </row>
    <row r="5" spans="1:2" ht="12.75">
      <c r="A5" s="3" t="s">
        <v>15</v>
      </c>
      <c r="B5" s="3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20200</v>
      </c>
      <c r="C8" s="1"/>
    </row>
    <row r="9" spans="1:4" ht="12.75">
      <c r="A9">
        <v>1991</v>
      </c>
      <c r="B9" s="1">
        <v>20900</v>
      </c>
      <c r="C9" s="1">
        <f>B9-B8</f>
        <v>700</v>
      </c>
      <c r="D9" s="2">
        <f>100*C9/B9</f>
        <v>3.349282296650718</v>
      </c>
    </row>
    <row r="10" spans="1:4" ht="12.75">
      <c r="A10">
        <v>1992</v>
      </c>
      <c r="B10" s="1">
        <v>19600</v>
      </c>
      <c r="C10" s="1">
        <f aca="true" t="shared" si="0" ref="C10:C25">B10-B9</f>
        <v>-1300</v>
      </c>
      <c r="D10" s="2">
        <f aca="true" t="shared" si="1" ref="D10:D25">100*C10/B10</f>
        <v>-6.63265306122449</v>
      </c>
    </row>
    <row r="11" spans="1:4" ht="12.75">
      <c r="A11">
        <v>1993</v>
      </c>
      <c r="B11" s="1">
        <v>18700</v>
      </c>
      <c r="C11" s="1">
        <f t="shared" si="0"/>
        <v>-900</v>
      </c>
      <c r="D11" s="2">
        <f t="shared" si="1"/>
        <v>-4.81283422459893</v>
      </c>
    </row>
    <row r="12" spans="1:4" ht="12.75">
      <c r="A12">
        <v>1994</v>
      </c>
      <c r="B12" s="1">
        <v>18100</v>
      </c>
      <c r="C12" s="1">
        <f t="shared" si="0"/>
        <v>-600</v>
      </c>
      <c r="D12" s="2">
        <f t="shared" si="1"/>
        <v>-3.314917127071823</v>
      </c>
    </row>
    <row r="13" spans="1:4" ht="12.75">
      <c r="A13">
        <v>1995</v>
      </c>
      <c r="B13" s="1">
        <v>18500</v>
      </c>
      <c r="C13" s="1">
        <f t="shared" si="0"/>
        <v>400</v>
      </c>
      <c r="D13" s="2">
        <f t="shared" si="1"/>
        <v>2.1621621621621623</v>
      </c>
    </row>
    <row r="14" spans="1:4" ht="12.75">
      <c r="A14">
        <v>1996</v>
      </c>
      <c r="B14" s="1">
        <v>18900</v>
      </c>
      <c r="C14" s="1">
        <f t="shared" si="0"/>
        <v>400</v>
      </c>
      <c r="D14" s="2">
        <f t="shared" si="1"/>
        <v>2.1164021164021163</v>
      </c>
    </row>
    <row r="15" spans="1:4" ht="12.75">
      <c r="A15">
        <v>1997</v>
      </c>
      <c r="B15" s="1">
        <v>19500</v>
      </c>
      <c r="C15" s="1">
        <f t="shared" si="0"/>
        <v>600</v>
      </c>
      <c r="D15" s="2">
        <f t="shared" si="1"/>
        <v>3.076923076923077</v>
      </c>
    </row>
    <row r="16" spans="1:4" ht="12.75">
      <c r="A16">
        <v>1998</v>
      </c>
      <c r="B16" s="1">
        <v>19200</v>
      </c>
      <c r="C16" s="1">
        <f t="shared" si="0"/>
        <v>-300</v>
      </c>
      <c r="D16" s="2">
        <f t="shared" si="1"/>
        <v>-1.5625</v>
      </c>
    </row>
    <row r="17" spans="1:4" ht="12.75">
      <c r="A17">
        <v>1999</v>
      </c>
      <c r="B17" s="1">
        <v>19700</v>
      </c>
      <c r="C17" s="1">
        <f t="shared" si="0"/>
        <v>500</v>
      </c>
      <c r="D17" s="2">
        <f t="shared" si="1"/>
        <v>2.5380710659898478</v>
      </c>
    </row>
    <row r="18" spans="1:4" ht="12.75">
      <c r="A18">
        <v>2000</v>
      </c>
      <c r="B18" s="1">
        <v>19700</v>
      </c>
      <c r="C18" s="1">
        <f t="shared" si="0"/>
        <v>0</v>
      </c>
      <c r="D18" s="2">
        <f t="shared" si="1"/>
        <v>0</v>
      </c>
    </row>
    <row r="19" spans="1:4" ht="12.75">
      <c r="A19">
        <v>2001</v>
      </c>
      <c r="B19" s="1">
        <v>20000</v>
      </c>
      <c r="C19" s="1">
        <f t="shared" si="0"/>
        <v>300</v>
      </c>
      <c r="D19" s="2">
        <f t="shared" si="1"/>
        <v>1.5</v>
      </c>
    </row>
    <row r="20" spans="1:4" ht="12.75">
      <c r="A20">
        <v>2002</v>
      </c>
      <c r="B20" s="1">
        <v>18000</v>
      </c>
      <c r="C20" s="1">
        <f t="shared" si="0"/>
        <v>-2000</v>
      </c>
      <c r="D20" s="2">
        <f t="shared" si="1"/>
        <v>-11.11111111111111</v>
      </c>
    </row>
    <row r="21" spans="1:4" ht="12.75">
      <c r="A21">
        <v>2003</v>
      </c>
      <c r="B21" s="1">
        <v>18500</v>
      </c>
      <c r="C21" s="1">
        <f t="shared" si="0"/>
        <v>500</v>
      </c>
      <c r="D21" s="2">
        <f t="shared" si="1"/>
        <v>2.7027027027027026</v>
      </c>
    </row>
    <row r="22" spans="1:4" ht="12.75">
      <c r="A22">
        <v>2004</v>
      </c>
      <c r="B22" s="1">
        <v>18700</v>
      </c>
      <c r="C22" s="1">
        <f t="shared" si="0"/>
        <v>200</v>
      </c>
      <c r="D22" s="2">
        <f t="shared" si="1"/>
        <v>1.0695187165775402</v>
      </c>
    </row>
    <row r="23" spans="1:4" ht="12.75">
      <c r="A23">
        <v>2005</v>
      </c>
      <c r="B23" s="1">
        <v>19400</v>
      </c>
      <c r="C23" s="1">
        <f t="shared" si="0"/>
        <v>700</v>
      </c>
      <c r="D23" s="2">
        <f t="shared" si="1"/>
        <v>3.6082474226804124</v>
      </c>
    </row>
    <row r="24" spans="1:4" ht="12.75">
      <c r="A24">
        <v>2006</v>
      </c>
      <c r="B24" s="1">
        <v>19300</v>
      </c>
      <c r="C24" s="1">
        <f t="shared" si="0"/>
        <v>-100</v>
      </c>
      <c r="D24" s="2">
        <f t="shared" si="1"/>
        <v>-0.5181347150259067</v>
      </c>
    </row>
    <row r="25" spans="1:4" ht="12.75">
      <c r="A25">
        <v>2007</v>
      </c>
      <c r="B25" s="1">
        <v>19900</v>
      </c>
      <c r="C25" s="1">
        <f t="shared" si="0"/>
        <v>600</v>
      </c>
      <c r="D25" s="2">
        <f t="shared" si="1"/>
        <v>3.0150753768844223</v>
      </c>
    </row>
    <row r="27" spans="3:4" ht="12.75">
      <c r="C27" t="s">
        <v>19</v>
      </c>
      <c r="D27" s="2">
        <f>AVERAGE(D9,D25)</f>
        <v>3.1821788367675703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v>19900</v>
      </c>
      <c r="C31" s="1">
        <v>6000000</v>
      </c>
    </row>
    <row r="32" spans="1:3" ht="12.75">
      <c r="A32">
        <v>2008</v>
      </c>
      <c r="B32" s="1">
        <f>B31+B31*0.0318</f>
        <v>20532.82</v>
      </c>
      <c r="C32" s="1">
        <f>C31-B32</f>
        <v>5979467.18</v>
      </c>
    </row>
    <row r="33" spans="1:3" ht="12.75">
      <c r="A33">
        <v>2009</v>
      </c>
      <c r="B33" s="1">
        <f aca="true" t="shared" si="2" ref="B33:B96">B32+B32*0.0318</f>
        <v>21185.763676</v>
      </c>
      <c r="C33" s="1">
        <f aca="true" t="shared" si="3" ref="C33:C96">C32-B33</f>
        <v>5958281.416324</v>
      </c>
    </row>
    <row r="34" spans="1:3" ht="12.75">
      <c r="A34">
        <v>2010</v>
      </c>
      <c r="B34" s="1">
        <f t="shared" si="2"/>
        <v>21859.470960896797</v>
      </c>
      <c r="C34" s="1">
        <f t="shared" si="3"/>
        <v>5936421.945363103</v>
      </c>
    </row>
    <row r="35" spans="1:3" ht="12.75">
      <c r="A35">
        <v>2011</v>
      </c>
      <c r="B35" s="1">
        <f t="shared" si="2"/>
        <v>22554.602137453316</v>
      </c>
      <c r="C35" s="1">
        <f t="shared" si="3"/>
        <v>5913867.3432256505</v>
      </c>
    </row>
    <row r="36" spans="1:3" ht="12.75">
      <c r="A36">
        <v>2012</v>
      </c>
      <c r="B36" s="1">
        <f t="shared" si="2"/>
        <v>23271.83848542433</v>
      </c>
      <c r="C36" s="1">
        <f t="shared" si="3"/>
        <v>5890595.504740226</v>
      </c>
    </row>
    <row r="37" spans="1:3" ht="12.75">
      <c r="A37">
        <v>2013</v>
      </c>
      <c r="B37" s="1">
        <f t="shared" si="2"/>
        <v>24011.882949260824</v>
      </c>
      <c r="C37" s="1">
        <f t="shared" si="3"/>
        <v>5866583.621790965</v>
      </c>
    </row>
    <row r="38" spans="1:3" ht="12.75">
      <c r="A38">
        <v>2014</v>
      </c>
      <c r="B38" s="1">
        <f t="shared" si="2"/>
        <v>24775.460827047318</v>
      </c>
      <c r="C38" s="1">
        <f t="shared" si="3"/>
        <v>5841808.160963918</v>
      </c>
    </row>
    <row r="39" spans="1:3" ht="12.75">
      <c r="A39">
        <v>2015</v>
      </c>
      <c r="B39" s="1">
        <f t="shared" si="2"/>
        <v>25563.320481347422</v>
      </c>
      <c r="C39" s="1">
        <f t="shared" si="3"/>
        <v>5816244.84048257</v>
      </c>
    </row>
    <row r="40" spans="1:3" ht="12.75">
      <c r="A40">
        <v>2016</v>
      </c>
      <c r="B40" s="1">
        <f t="shared" si="2"/>
        <v>26376.23407265427</v>
      </c>
      <c r="C40" s="1">
        <f t="shared" si="3"/>
        <v>5789868.606409916</v>
      </c>
    </row>
    <row r="41" spans="1:3" ht="12.75">
      <c r="A41">
        <v>2017</v>
      </c>
      <c r="B41" s="1">
        <f t="shared" si="2"/>
        <v>27214.998316164678</v>
      </c>
      <c r="C41" s="1">
        <f t="shared" si="3"/>
        <v>5762653.608093751</v>
      </c>
    </row>
    <row r="42" spans="1:3" ht="12.75">
      <c r="A42">
        <v>2018</v>
      </c>
      <c r="B42" s="1">
        <f t="shared" si="2"/>
        <v>28080.435262618714</v>
      </c>
      <c r="C42" s="1">
        <f t="shared" si="3"/>
        <v>5734573.172831132</v>
      </c>
    </row>
    <row r="43" spans="1:3" ht="12.75">
      <c r="A43">
        <v>2019</v>
      </c>
      <c r="B43" s="1">
        <f t="shared" si="2"/>
        <v>28973.39310396999</v>
      </c>
      <c r="C43" s="1">
        <f t="shared" si="3"/>
        <v>5705599.779727162</v>
      </c>
    </row>
    <row r="44" spans="1:3" ht="12.75">
      <c r="A44">
        <v>2020</v>
      </c>
      <c r="B44" s="1">
        <f t="shared" si="2"/>
        <v>29894.747004676236</v>
      </c>
      <c r="C44" s="1">
        <f t="shared" si="3"/>
        <v>5675705.032722485</v>
      </c>
    </row>
    <row r="45" spans="1:3" ht="12.75">
      <c r="A45">
        <v>2021</v>
      </c>
      <c r="B45" s="1">
        <f t="shared" si="2"/>
        <v>30845.39995942494</v>
      </c>
      <c r="C45" s="1">
        <f t="shared" si="3"/>
        <v>5644859.632763061</v>
      </c>
    </row>
    <row r="46" spans="1:3" ht="12.75">
      <c r="A46">
        <v>2022</v>
      </c>
      <c r="B46" s="1">
        <f t="shared" si="2"/>
        <v>31826.283678134652</v>
      </c>
      <c r="C46" s="1">
        <f t="shared" si="3"/>
        <v>5613033.349084926</v>
      </c>
    </row>
    <row r="47" spans="1:3" ht="12.75">
      <c r="A47">
        <v>2023</v>
      </c>
      <c r="B47" s="1">
        <f t="shared" si="2"/>
        <v>32838.35949909934</v>
      </c>
      <c r="C47" s="1">
        <f t="shared" si="3"/>
        <v>5580194.989585826</v>
      </c>
    </row>
    <row r="48" spans="1:3" ht="12.75">
      <c r="A48">
        <v>2024</v>
      </c>
      <c r="B48" s="1">
        <f t="shared" si="2"/>
        <v>33882.619331170696</v>
      </c>
      <c r="C48" s="1">
        <f t="shared" si="3"/>
        <v>5546312.370254655</v>
      </c>
    </row>
    <row r="49" spans="1:3" ht="12.75">
      <c r="A49">
        <v>2025</v>
      </c>
      <c r="B49" s="1">
        <f t="shared" si="2"/>
        <v>34960.086625901924</v>
      </c>
      <c r="C49" s="1">
        <f t="shared" si="3"/>
        <v>5511352.283628753</v>
      </c>
    </row>
    <row r="50" spans="1:3" ht="12.75">
      <c r="A50">
        <v>2026</v>
      </c>
      <c r="B50" s="1">
        <f t="shared" si="2"/>
        <v>36071.81738060561</v>
      </c>
      <c r="C50" s="1">
        <f t="shared" si="3"/>
        <v>5475280.466248148</v>
      </c>
    </row>
    <row r="51" spans="1:3" ht="12.75">
      <c r="A51">
        <v>2027</v>
      </c>
      <c r="B51" s="1">
        <f t="shared" si="2"/>
        <v>37218.90117330886</v>
      </c>
      <c r="C51" s="1">
        <f t="shared" si="3"/>
        <v>5438061.56507484</v>
      </c>
    </row>
    <row r="52" spans="1:3" ht="12.75">
      <c r="A52">
        <v>2028</v>
      </c>
      <c r="B52" s="1">
        <f t="shared" si="2"/>
        <v>38402.46223062008</v>
      </c>
      <c r="C52" s="1">
        <f t="shared" si="3"/>
        <v>5399659.10284422</v>
      </c>
    </row>
    <row r="53" spans="1:3" ht="12.75">
      <c r="A53">
        <v>2029</v>
      </c>
      <c r="B53" s="1">
        <f t="shared" si="2"/>
        <v>39623.6605295538</v>
      </c>
      <c r="C53" s="1">
        <f t="shared" si="3"/>
        <v>5360035.442314666</v>
      </c>
    </row>
    <row r="54" spans="1:3" ht="12.75">
      <c r="A54">
        <v>2030</v>
      </c>
      <c r="B54" s="1">
        <f t="shared" si="2"/>
        <v>40883.69293439361</v>
      </c>
      <c r="C54" s="1">
        <f t="shared" si="3"/>
        <v>5319151.749380272</v>
      </c>
    </row>
    <row r="55" spans="1:3" ht="12.75">
      <c r="A55">
        <v>2031</v>
      </c>
      <c r="B55" s="1">
        <f t="shared" si="2"/>
        <v>42183.79436970733</v>
      </c>
      <c r="C55" s="1">
        <f t="shared" si="3"/>
        <v>5276967.955010565</v>
      </c>
    </row>
    <row r="56" spans="1:3" ht="12.75">
      <c r="A56">
        <v>2032</v>
      </c>
      <c r="B56" s="1">
        <f t="shared" si="2"/>
        <v>43525.23903066402</v>
      </c>
      <c r="C56" s="1">
        <f t="shared" si="3"/>
        <v>5233442.715979901</v>
      </c>
    </row>
    <row r="57" spans="1:3" ht="12.75">
      <c r="A57">
        <v>2033</v>
      </c>
      <c r="B57" s="1">
        <f t="shared" si="2"/>
        <v>44909.34163183914</v>
      </c>
      <c r="C57" s="1">
        <f t="shared" si="3"/>
        <v>5188533.374348062</v>
      </c>
    </row>
    <row r="58" spans="1:3" ht="12.75">
      <c r="A58">
        <v>2034</v>
      </c>
      <c r="B58" s="1">
        <f t="shared" si="2"/>
        <v>46337.45869573162</v>
      </c>
      <c r="C58" s="1">
        <f t="shared" si="3"/>
        <v>5142195.91565233</v>
      </c>
    </row>
    <row r="59" spans="1:3" ht="12.75">
      <c r="A59">
        <v>2035</v>
      </c>
      <c r="B59" s="1">
        <f t="shared" si="2"/>
        <v>47810.98988225589</v>
      </c>
      <c r="C59" s="1">
        <f t="shared" si="3"/>
        <v>5094384.925770074</v>
      </c>
    </row>
    <row r="60" spans="1:3" ht="12.75">
      <c r="A60">
        <v>2036</v>
      </c>
      <c r="B60" s="1">
        <f t="shared" si="2"/>
        <v>49331.37936051163</v>
      </c>
      <c r="C60" s="1">
        <f t="shared" si="3"/>
        <v>5045053.546409562</v>
      </c>
    </row>
    <row r="61" spans="1:3" ht="12.75">
      <c r="A61">
        <v>2037</v>
      </c>
      <c r="B61" s="1">
        <f t="shared" si="2"/>
        <v>50900.1172241759</v>
      </c>
      <c r="C61" s="1">
        <f t="shared" si="3"/>
        <v>4994153.429185387</v>
      </c>
    </row>
    <row r="62" spans="1:3" ht="12.75">
      <c r="A62">
        <v>2038</v>
      </c>
      <c r="B62" s="1">
        <f t="shared" si="2"/>
        <v>52518.74095190469</v>
      </c>
      <c r="C62" s="1">
        <f t="shared" si="3"/>
        <v>4941634.688233482</v>
      </c>
    </row>
    <row r="63" spans="1:3" ht="12.75">
      <c r="A63">
        <v>2039</v>
      </c>
      <c r="B63" s="1">
        <f t="shared" si="2"/>
        <v>54188.83691417526</v>
      </c>
      <c r="C63" s="1">
        <f t="shared" si="3"/>
        <v>4887445.8513193065</v>
      </c>
    </row>
    <row r="64" spans="1:3" ht="12.75">
      <c r="A64">
        <v>2040</v>
      </c>
      <c r="B64" s="1">
        <f t="shared" si="2"/>
        <v>55912.041928046034</v>
      </c>
      <c r="C64" s="1">
        <f t="shared" si="3"/>
        <v>4831533.80939126</v>
      </c>
    </row>
    <row r="65" spans="1:3" ht="12.75">
      <c r="A65">
        <v>2041</v>
      </c>
      <c r="B65" s="1">
        <f t="shared" si="2"/>
        <v>57690.0448613579</v>
      </c>
      <c r="C65" s="1">
        <f t="shared" si="3"/>
        <v>4773843.7645299025</v>
      </c>
    </row>
    <row r="66" spans="1:3" ht="12.75">
      <c r="A66">
        <v>2042</v>
      </c>
      <c r="B66" s="1">
        <f t="shared" si="2"/>
        <v>59524.58828794908</v>
      </c>
      <c r="C66" s="1">
        <f t="shared" si="3"/>
        <v>4714319.176241954</v>
      </c>
    </row>
    <row r="67" spans="1:3" ht="12.75">
      <c r="A67">
        <v>2043</v>
      </c>
      <c r="B67" s="1">
        <f t="shared" si="2"/>
        <v>61417.47019550586</v>
      </c>
      <c r="C67" s="1">
        <f t="shared" si="3"/>
        <v>4652901.706046448</v>
      </c>
    </row>
    <row r="68" spans="1:3" ht="12.75">
      <c r="A68">
        <v>2044</v>
      </c>
      <c r="B68" s="1">
        <f t="shared" si="2"/>
        <v>63370.54574772295</v>
      </c>
      <c r="C68" s="1">
        <f t="shared" si="3"/>
        <v>4589531.160298726</v>
      </c>
    </row>
    <row r="69" spans="1:3" ht="12.75">
      <c r="A69">
        <v>2045</v>
      </c>
      <c r="B69" s="1">
        <f t="shared" si="2"/>
        <v>65385.72910250054</v>
      </c>
      <c r="C69" s="1">
        <f t="shared" si="3"/>
        <v>4524145.431196225</v>
      </c>
    </row>
    <row r="70" spans="1:3" ht="12.75">
      <c r="A70">
        <v>2046</v>
      </c>
      <c r="B70" s="1">
        <f t="shared" si="2"/>
        <v>67464.99528796006</v>
      </c>
      <c r="C70" s="1">
        <f t="shared" si="3"/>
        <v>4456680.4359082645</v>
      </c>
    </row>
    <row r="71" spans="1:3" ht="12.75">
      <c r="A71">
        <v>2047</v>
      </c>
      <c r="B71" s="1">
        <f t="shared" si="2"/>
        <v>69610.38213811719</v>
      </c>
      <c r="C71" s="1">
        <f t="shared" si="3"/>
        <v>4387070.053770147</v>
      </c>
    </row>
    <row r="72" spans="1:3" ht="12.75">
      <c r="A72">
        <v>2048</v>
      </c>
      <c r="B72" s="1">
        <f t="shared" si="2"/>
        <v>71823.99229010931</v>
      </c>
      <c r="C72" s="1">
        <f t="shared" si="3"/>
        <v>4315246.061480038</v>
      </c>
    </row>
    <row r="73" spans="1:3" ht="12.75">
      <c r="A73">
        <v>2049</v>
      </c>
      <c r="B73" s="1">
        <f t="shared" si="2"/>
        <v>74107.99524493479</v>
      </c>
      <c r="C73" s="1">
        <f t="shared" si="3"/>
        <v>4241138.066235103</v>
      </c>
    </row>
    <row r="74" spans="1:3" ht="12.75">
      <c r="A74">
        <v>2050</v>
      </c>
      <c r="B74" s="1">
        <f t="shared" si="2"/>
        <v>76464.62949372371</v>
      </c>
      <c r="C74" s="1">
        <f t="shared" si="3"/>
        <v>4164673.436741379</v>
      </c>
    </row>
    <row r="75" spans="1:3" ht="12.75">
      <c r="A75">
        <f>A74+1</f>
        <v>2051</v>
      </c>
      <c r="B75" s="1">
        <f t="shared" si="2"/>
        <v>78896.20471162413</v>
      </c>
      <c r="C75" s="1">
        <f t="shared" si="3"/>
        <v>4085777.232029755</v>
      </c>
    </row>
    <row r="76" spans="1:3" ht="12.75">
      <c r="A76">
        <f aca="true" t="shared" si="4" ref="A76:A105">A75+1</f>
        <v>2052</v>
      </c>
      <c r="B76" s="1">
        <f t="shared" si="2"/>
        <v>81405.10402145378</v>
      </c>
      <c r="C76" s="1">
        <f t="shared" si="3"/>
        <v>4004372.1280083014</v>
      </c>
    </row>
    <row r="77" spans="1:3" ht="12.75">
      <c r="A77">
        <f t="shared" si="4"/>
        <v>2053</v>
      </c>
      <c r="B77" s="1">
        <f t="shared" si="2"/>
        <v>83993.78632933601</v>
      </c>
      <c r="C77" s="1">
        <f t="shared" si="3"/>
        <v>3920378.3416789654</v>
      </c>
    </row>
    <row r="78" spans="1:3" ht="12.75">
      <c r="A78">
        <f t="shared" si="4"/>
        <v>2054</v>
      </c>
      <c r="B78" s="1">
        <f t="shared" si="2"/>
        <v>86664.7887346089</v>
      </c>
      <c r="C78" s="1">
        <f t="shared" si="3"/>
        <v>3833713.5529443566</v>
      </c>
    </row>
    <row r="79" spans="1:3" ht="12.75">
      <c r="A79">
        <f t="shared" si="4"/>
        <v>2055</v>
      </c>
      <c r="B79" s="1">
        <f t="shared" si="2"/>
        <v>89420.72901636946</v>
      </c>
      <c r="C79" s="1">
        <f t="shared" si="3"/>
        <v>3744292.823927987</v>
      </c>
    </row>
    <row r="80" spans="1:3" ht="12.75">
      <c r="A80">
        <f t="shared" si="4"/>
        <v>2056</v>
      </c>
      <c r="B80" s="1">
        <f t="shared" si="2"/>
        <v>92264.30819909001</v>
      </c>
      <c r="C80" s="1">
        <f t="shared" si="3"/>
        <v>3652028.515728897</v>
      </c>
    </row>
    <row r="81" spans="1:3" ht="12.75">
      <c r="A81">
        <f t="shared" si="4"/>
        <v>2057</v>
      </c>
      <c r="B81" s="1">
        <f t="shared" si="2"/>
        <v>95198.31319982107</v>
      </c>
      <c r="C81" s="1">
        <f t="shared" si="3"/>
        <v>3556830.202529076</v>
      </c>
    </row>
    <row r="82" spans="1:3" ht="12.75">
      <c r="A82">
        <f t="shared" si="4"/>
        <v>2058</v>
      </c>
      <c r="B82" s="1">
        <f t="shared" si="2"/>
        <v>98225.61955957538</v>
      </c>
      <c r="C82" s="1">
        <f t="shared" si="3"/>
        <v>3458604.5829695007</v>
      </c>
    </row>
    <row r="83" spans="1:3" ht="12.75">
      <c r="A83">
        <f t="shared" si="4"/>
        <v>2059</v>
      </c>
      <c r="B83" s="1">
        <f t="shared" si="2"/>
        <v>101349.19426156988</v>
      </c>
      <c r="C83" s="1">
        <f t="shared" si="3"/>
        <v>3357255.3887079307</v>
      </c>
    </row>
    <row r="84" spans="1:3" ht="12.75">
      <c r="A84">
        <f t="shared" si="4"/>
        <v>2060</v>
      </c>
      <c r="B84" s="1">
        <f t="shared" si="2"/>
        <v>104572.0986390878</v>
      </c>
      <c r="C84" s="1">
        <f t="shared" si="3"/>
        <v>3252683.290068843</v>
      </c>
    </row>
    <row r="85" spans="1:3" ht="12.75">
      <c r="A85">
        <f t="shared" si="4"/>
        <v>2061</v>
      </c>
      <c r="B85" s="1">
        <f t="shared" si="2"/>
        <v>107897.49137581079</v>
      </c>
      <c r="C85" s="1">
        <f t="shared" si="3"/>
        <v>3144785.798693032</v>
      </c>
    </row>
    <row r="86" spans="1:3" ht="12.75">
      <c r="A86">
        <f t="shared" si="4"/>
        <v>2062</v>
      </c>
      <c r="B86" s="1">
        <f t="shared" si="2"/>
        <v>111328.63160156157</v>
      </c>
      <c r="C86" s="1">
        <f t="shared" si="3"/>
        <v>3033457.16709147</v>
      </c>
    </row>
    <row r="87" spans="1:3" ht="12.75">
      <c r="A87">
        <f t="shared" si="4"/>
        <v>2063</v>
      </c>
      <c r="B87" s="1">
        <f t="shared" si="2"/>
        <v>114868.88208649123</v>
      </c>
      <c r="C87" s="1">
        <f t="shared" si="3"/>
        <v>2918588.285004979</v>
      </c>
    </row>
    <row r="88" spans="1:3" ht="12.75">
      <c r="A88">
        <f t="shared" si="4"/>
        <v>2064</v>
      </c>
      <c r="B88" s="1">
        <f t="shared" si="2"/>
        <v>118521.71253684165</v>
      </c>
      <c r="C88" s="1">
        <f t="shared" si="3"/>
        <v>2800066.5724681374</v>
      </c>
    </row>
    <row r="89" spans="1:3" ht="12.75">
      <c r="A89">
        <f t="shared" si="4"/>
        <v>2065</v>
      </c>
      <c r="B89" s="1">
        <f t="shared" si="2"/>
        <v>122290.70299551322</v>
      </c>
      <c r="C89" s="1">
        <f t="shared" si="3"/>
        <v>2677775.8694726243</v>
      </c>
    </row>
    <row r="90" spans="1:3" ht="12.75">
      <c r="A90">
        <f t="shared" si="4"/>
        <v>2066</v>
      </c>
      <c r="B90" s="1">
        <f t="shared" si="2"/>
        <v>126179.54735077053</v>
      </c>
      <c r="C90" s="1">
        <f t="shared" si="3"/>
        <v>2551596.322121854</v>
      </c>
    </row>
    <row r="91" spans="1:3" ht="12.75">
      <c r="A91">
        <f t="shared" si="4"/>
        <v>2067</v>
      </c>
      <c r="B91" s="1">
        <f t="shared" si="2"/>
        <v>130192.05695652503</v>
      </c>
      <c r="C91" s="1">
        <f t="shared" si="3"/>
        <v>2421404.265165329</v>
      </c>
    </row>
    <row r="92" spans="1:3" ht="12.75">
      <c r="A92">
        <f t="shared" si="4"/>
        <v>2068</v>
      </c>
      <c r="B92" s="1">
        <f t="shared" si="2"/>
        <v>134332.16436774252</v>
      </c>
      <c r="C92" s="1">
        <f t="shared" si="3"/>
        <v>2287072.1007975866</v>
      </c>
    </row>
    <row r="93" spans="1:3" ht="12.75">
      <c r="A93">
        <f t="shared" si="4"/>
        <v>2069</v>
      </c>
      <c r="B93" s="1">
        <f t="shared" si="2"/>
        <v>138603.92719463672</v>
      </c>
      <c r="C93" s="1">
        <f t="shared" si="3"/>
        <v>2148468.17360295</v>
      </c>
    </row>
    <row r="94" spans="1:3" ht="12.75">
      <c r="A94">
        <f t="shared" si="4"/>
        <v>2070</v>
      </c>
      <c r="B94" s="1">
        <f t="shared" si="2"/>
        <v>143011.53207942616</v>
      </c>
      <c r="C94" s="1">
        <f t="shared" si="3"/>
        <v>2005456.6415235237</v>
      </c>
    </row>
    <row r="95" spans="1:3" ht="12.75">
      <c r="A95">
        <f t="shared" si="4"/>
        <v>2071</v>
      </c>
      <c r="B95" s="1">
        <f t="shared" si="2"/>
        <v>147559.2987995519</v>
      </c>
      <c r="C95" s="1">
        <f t="shared" si="3"/>
        <v>1857897.3427239717</v>
      </c>
    </row>
    <row r="96" spans="1:3" ht="12.75">
      <c r="A96">
        <f t="shared" si="4"/>
        <v>2072</v>
      </c>
      <c r="B96" s="1">
        <f t="shared" si="2"/>
        <v>152251.68450137766</v>
      </c>
      <c r="C96" s="1">
        <f t="shared" si="3"/>
        <v>1705645.658222594</v>
      </c>
    </row>
    <row r="97" spans="1:3" ht="12.75">
      <c r="A97">
        <f t="shared" si="4"/>
        <v>2073</v>
      </c>
      <c r="B97" s="1">
        <f aca="true" t="shared" si="5" ref="B97:B105">B96+B96*0.0318</f>
        <v>157093.28806852148</v>
      </c>
      <c r="C97" s="1">
        <f aca="true" t="shared" si="6" ref="C97:C105">C96-B97</f>
        <v>1548552.3701540725</v>
      </c>
    </row>
    <row r="98" spans="1:3" ht="12.75">
      <c r="A98">
        <f t="shared" si="4"/>
        <v>2074</v>
      </c>
      <c r="B98" s="1">
        <f t="shared" si="5"/>
        <v>162088.85462910047</v>
      </c>
      <c r="C98" s="1">
        <f t="shared" si="6"/>
        <v>1386463.515524972</v>
      </c>
    </row>
    <row r="99" spans="1:3" ht="12.75">
      <c r="A99">
        <f t="shared" si="4"/>
        <v>2075</v>
      </c>
      <c r="B99" s="1">
        <f t="shared" si="5"/>
        <v>167243.28020630588</v>
      </c>
      <c r="C99" s="1">
        <f t="shared" si="6"/>
        <v>1219220.235318666</v>
      </c>
    </row>
    <row r="100" spans="1:3" ht="12.75">
      <c r="A100">
        <f t="shared" si="4"/>
        <v>2076</v>
      </c>
      <c r="B100" s="1">
        <f t="shared" si="5"/>
        <v>172561.6165168664</v>
      </c>
      <c r="C100" s="1">
        <f t="shared" si="6"/>
        <v>1046658.6188017997</v>
      </c>
    </row>
    <row r="101" spans="1:3" ht="12.75">
      <c r="A101">
        <f t="shared" si="4"/>
        <v>2077</v>
      </c>
      <c r="B101" s="1">
        <f t="shared" si="5"/>
        <v>178049.07592210275</v>
      </c>
      <c r="C101" s="1">
        <f t="shared" si="6"/>
        <v>868609.5428796969</v>
      </c>
    </row>
    <row r="102" spans="1:3" ht="12.75">
      <c r="A102">
        <f t="shared" si="4"/>
        <v>2078</v>
      </c>
      <c r="B102" s="1">
        <f t="shared" si="5"/>
        <v>183711.0365364256</v>
      </c>
      <c r="C102" s="1">
        <f t="shared" si="6"/>
        <v>684898.5063432714</v>
      </c>
    </row>
    <row r="103" spans="1:3" ht="12.75">
      <c r="A103">
        <f t="shared" si="4"/>
        <v>2079</v>
      </c>
      <c r="B103" s="1">
        <f t="shared" si="5"/>
        <v>189553.04749828394</v>
      </c>
      <c r="C103" s="1">
        <f t="shared" si="6"/>
        <v>495345.45884498744</v>
      </c>
    </row>
    <row r="104" spans="1:3" ht="12.75">
      <c r="A104">
        <f t="shared" si="4"/>
        <v>2080</v>
      </c>
      <c r="B104" s="1">
        <f t="shared" si="5"/>
        <v>195580.83440872937</v>
      </c>
      <c r="C104" s="1">
        <f t="shared" si="6"/>
        <v>299764.6244362581</v>
      </c>
    </row>
    <row r="105" spans="1:3" ht="12.75">
      <c r="A105">
        <f t="shared" si="4"/>
        <v>2081</v>
      </c>
      <c r="B105" s="1">
        <f t="shared" si="5"/>
        <v>201800.30494292697</v>
      </c>
      <c r="C105" s="1">
        <f t="shared" si="6"/>
        <v>97964.31949333113</v>
      </c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">
      <selection activeCell="J63" sqref="J63"/>
    </sheetView>
  </sheetViews>
  <sheetFormatPr defaultColWidth="11.00390625" defaultRowHeight="12.75"/>
  <cols>
    <col min="2" max="2" width="14.00390625" style="0" customWidth="1"/>
  </cols>
  <sheetData>
    <row r="1" spans="1:3" ht="12.75">
      <c r="A1" t="s">
        <v>1</v>
      </c>
      <c r="B1" s="3" t="s">
        <v>23</v>
      </c>
      <c r="C1" s="3"/>
    </row>
    <row r="2" spans="2:4" ht="12.75">
      <c r="B2" t="s">
        <v>13</v>
      </c>
      <c r="C2" s="1">
        <v>15000000</v>
      </c>
      <c r="D2" t="s">
        <v>14</v>
      </c>
    </row>
    <row r="5" spans="1:2" ht="12.75">
      <c r="A5" s="3" t="s">
        <v>15</v>
      </c>
      <c r="B5" s="3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27300</v>
      </c>
      <c r="C8" s="1"/>
    </row>
    <row r="9" spans="1:4" ht="12.75">
      <c r="A9">
        <v>1991</v>
      </c>
      <c r="B9" s="1">
        <v>25200</v>
      </c>
      <c r="C9" s="1">
        <f>B9-B8</f>
        <v>-2100</v>
      </c>
      <c r="D9" s="2">
        <f>C9/B9*100</f>
        <v>-8.333333333333332</v>
      </c>
    </row>
    <row r="10" spans="1:4" ht="12.75">
      <c r="A10">
        <v>1992</v>
      </c>
      <c r="B10" s="1">
        <v>21900</v>
      </c>
      <c r="C10" s="1">
        <f aca="true" t="shared" si="0" ref="C10:C25">B10-B9</f>
        <v>-3300</v>
      </c>
      <c r="D10" s="2">
        <f aca="true" t="shared" si="1" ref="D10:D25">C10/B10*100</f>
        <v>-15.068493150684931</v>
      </c>
    </row>
    <row r="11" spans="1:4" ht="12.75">
      <c r="A11">
        <v>1993</v>
      </c>
      <c r="B11" s="1">
        <v>16800</v>
      </c>
      <c r="C11" s="1">
        <f t="shared" si="0"/>
        <v>-5100</v>
      </c>
      <c r="D11" s="2">
        <f t="shared" si="1"/>
        <v>-30.357142857142854</v>
      </c>
    </row>
    <row r="12" spans="1:4" ht="12.75">
      <c r="A12">
        <v>1994</v>
      </c>
      <c r="B12" s="1">
        <v>18600</v>
      </c>
      <c r="C12" s="1">
        <f t="shared" si="0"/>
        <v>1800</v>
      </c>
      <c r="D12" s="2">
        <f t="shared" si="1"/>
        <v>9.67741935483871</v>
      </c>
    </row>
    <row r="13" spans="1:4" ht="12.75">
      <c r="A13">
        <v>1995</v>
      </c>
      <c r="B13" s="1">
        <v>21900</v>
      </c>
      <c r="C13" s="1">
        <f t="shared" si="0"/>
        <v>3300</v>
      </c>
      <c r="D13" s="2">
        <f t="shared" si="1"/>
        <v>15.068493150684931</v>
      </c>
    </row>
    <row r="14" spans="1:4" ht="12.75">
      <c r="A14">
        <v>1996</v>
      </c>
      <c r="B14" s="1">
        <v>25600</v>
      </c>
      <c r="C14" s="1">
        <f t="shared" si="0"/>
        <v>3700</v>
      </c>
      <c r="D14" s="2">
        <f t="shared" si="1"/>
        <v>14.453125</v>
      </c>
    </row>
    <row r="15" spans="1:4" ht="12.75">
      <c r="A15">
        <v>1997</v>
      </c>
      <c r="B15" s="1">
        <v>27100</v>
      </c>
      <c r="C15" s="1">
        <f t="shared" si="0"/>
        <v>1500</v>
      </c>
      <c r="D15" s="2">
        <f t="shared" si="1"/>
        <v>5.535055350553505</v>
      </c>
    </row>
    <row r="16" spans="1:4" ht="12.75">
      <c r="A16">
        <v>1998</v>
      </c>
      <c r="B16" s="1">
        <v>30900</v>
      </c>
      <c r="C16" s="1">
        <f t="shared" si="0"/>
        <v>3800</v>
      </c>
      <c r="D16" s="2">
        <f t="shared" si="1"/>
        <v>12.297734627831716</v>
      </c>
    </row>
    <row r="17" spans="1:4" ht="12.75">
      <c r="A17">
        <v>1999</v>
      </c>
      <c r="B17" s="1">
        <v>32400</v>
      </c>
      <c r="C17" s="1">
        <f t="shared" si="0"/>
        <v>1500</v>
      </c>
      <c r="D17" s="2">
        <f t="shared" si="1"/>
        <v>4.62962962962963</v>
      </c>
    </row>
    <row r="18" spans="1:4" ht="12.75">
      <c r="A18">
        <v>2000</v>
      </c>
      <c r="B18" s="1">
        <v>35200</v>
      </c>
      <c r="C18" s="1">
        <f t="shared" si="0"/>
        <v>2800</v>
      </c>
      <c r="D18" s="2">
        <f t="shared" si="1"/>
        <v>7.954545454545454</v>
      </c>
    </row>
    <row r="19" spans="1:4" ht="12.75">
      <c r="A19">
        <v>2001</v>
      </c>
      <c r="B19" s="1">
        <v>38700</v>
      </c>
      <c r="C19" s="1">
        <f t="shared" si="0"/>
        <v>3500</v>
      </c>
      <c r="D19" s="2">
        <f t="shared" si="1"/>
        <v>9.043927648578812</v>
      </c>
    </row>
    <row r="20" spans="1:4" ht="12.75">
      <c r="A20">
        <v>2002</v>
      </c>
      <c r="B20" s="1">
        <v>40800</v>
      </c>
      <c r="C20" s="1">
        <f t="shared" si="0"/>
        <v>2100</v>
      </c>
      <c r="D20" s="2">
        <f t="shared" si="1"/>
        <v>5.147058823529411</v>
      </c>
    </row>
    <row r="21" spans="1:4" ht="12.75">
      <c r="A21">
        <v>2003</v>
      </c>
      <c r="B21" s="1">
        <v>43800</v>
      </c>
      <c r="C21" s="1">
        <f t="shared" si="0"/>
        <v>3000</v>
      </c>
      <c r="D21" s="2">
        <f t="shared" si="1"/>
        <v>6.8493150684931505</v>
      </c>
    </row>
    <row r="22" spans="1:4" ht="12.75">
      <c r="A22">
        <v>2004</v>
      </c>
      <c r="B22" s="1">
        <v>49100</v>
      </c>
      <c r="C22" s="1">
        <f t="shared" si="0"/>
        <v>5300</v>
      </c>
      <c r="D22" s="2">
        <f t="shared" si="1"/>
        <v>10.79429735234216</v>
      </c>
    </row>
    <row r="23" spans="1:4" ht="12.75">
      <c r="A23">
        <v>2005</v>
      </c>
      <c r="B23" s="1">
        <v>54900</v>
      </c>
      <c r="C23" s="1">
        <f t="shared" si="0"/>
        <v>5800</v>
      </c>
      <c r="D23" s="2">
        <f t="shared" si="1"/>
        <v>10.564663023679417</v>
      </c>
    </row>
    <row r="24" spans="1:4" ht="12.75">
      <c r="A24">
        <v>2006</v>
      </c>
      <c r="B24" s="1">
        <v>67500</v>
      </c>
      <c r="C24" s="1">
        <f t="shared" si="0"/>
        <v>12600</v>
      </c>
      <c r="D24" s="2">
        <f t="shared" si="1"/>
        <v>18.666666666666668</v>
      </c>
    </row>
    <row r="25" spans="1:4" ht="12.75">
      <c r="A25">
        <v>2007</v>
      </c>
      <c r="B25" s="1">
        <v>62300</v>
      </c>
      <c r="C25" s="1">
        <f t="shared" si="0"/>
        <v>-5200</v>
      </c>
      <c r="D25" s="2">
        <f t="shared" si="1"/>
        <v>-8.346709470304976</v>
      </c>
    </row>
    <row r="27" spans="3:5" ht="12.75">
      <c r="C27" t="s">
        <v>19</v>
      </c>
      <c r="D27" s="2">
        <f>AVERAGE(D9,D25)</f>
        <v>-8.340021401819154</v>
      </c>
      <c r="E27" s="2">
        <f>(((B25-B8)/B25)/17)*100</f>
        <v>3.304692663582287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v>62300</v>
      </c>
      <c r="C31" s="1">
        <v>15000000</v>
      </c>
    </row>
    <row r="32" spans="1:3" ht="12.75">
      <c r="A32">
        <v>2008</v>
      </c>
      <c r="B32" s="1">
        <f>B31+(B31*0.033)</f>
        <v>64355.9</v>
      </c>
      <c r="C32" s="1">
        <f>C31-B32</f>
        <v>14935644.1</v>
      </c>
    </row>
    <row r="33" spans="1:3" ht="12.75">
      <c r="A33">
        <v>2009</v>
      </c>
      <c r="B33" s="1">
        <f aca="true" t="shared" si="2" ref="B33:B96">B32+(B32*0.033)</f>
        <v>66479.6447</v>
      </c>
      <c r="C33" s="1">
        <f aca="true" t="shared" si="3" ref="C33:C96">C32-B33</f>
        <v>14869164.4553</v>
      </c>
    </row>
    <row r="34" spans="1:3" ht="12.75">
      <c r="A34">
        <v>2010</v>
      </c>
      <c r="B34" s="1">
        <f t="shared" si="2"/>
        <v>68673.4729751</v>
      </c>
      <c r="C34" s="1">
        <f t="shared" si="3"/>
        <v>14800490.9823249</v>
      </c>
    </row>
    <row r="35" spans="1:3" ht="12.75">
      <c r="A35">
        <v>2011</v>
      </c>
      <c r="B35" s="1">
        <f t="shared" si="2"/>
        <v>70939.69758327829</v>
      </c>
      <c r="C35" s="1">
        <f t="shared" si="3"/>
        <v>14729551.284741621</v>
      </c>
    </row>
    <row r="36" spans="1:3" ht="12.75">
      <c r="A36">
        <v>2012</v>
      </c>
      <c r="B36" s="1">
        <f t="shared" si="2"/>
        <v>73280.70760352648</v>
      </c>
      <c r="C36" s="1">
        <f t="shared" si="3"/>
        <v>14656270.577138094</v>
      </c>
    </row>
    <row r="37" spans="1:3" ht="12.75">
      <c r="A37">
        <v>2013</v>
      </c>
      <c r="B37" s="1">
        <f t="shared" si="2"/>
        <v>75698.97095444285</v>
      </c>
      <c r="C37" s="1">
        <f t="shared" si="3"/>
        <v>14580571.606183652</v>
      </c>
    </row>
    <row r="38" spans="1:3" ht="12.75">
      <c r="A38">
        <v>2014</v>
      </c>
      <c r="B38" s="1">
        <f t="shared" si="2"/>
        <v>78197.03699593946</v>
      </c>
      <c r="C38" s="1">
        <f t="shared" si="3"/>
        <v>14502374.569187712</v>
      </c>
    </row>
    <row r="39" spans="1:3" ht="12.75">
      <c r="A39">
        <v>2015</v>
      </c>
      <c r="B39" s="1">
        <f t="shared" si="2"/>
        <v>80777.53921680547</v>
      </c>
      <c r="C39" s="1">
        <f t="shared" si="3"/>
        <v>14421597.029970907</v>
      </c>
    </row>
    <row r="40" spans="1:3" ht="12.75">
      <c r="A40">
        <v>2016</v>
      </c>
      <c r="B40" s="1">
        <f t="shared" si="2"/>
        <v>83443.19801096004</v>
      </c>
      <c r="C40" s="1">
        <f t="shared" si="3"/>
        <v>14338153.831959946</v>
      </c>
    </row>
    <row r="41" spans="1:3" ht="12.75">
      <c r="A41">
        <v>2017</v>
      </c>
      <c r="B41" s="1">
        <f t="shared" si="2"/>
        <v>86196.82354532172</v>
      </c>
      <c r="C41" s="1">
        <f t="shared" si="3"/>
        <v>14251957.008414624</v>
      </c>
    </row>
    <row r="42" spans="1:3" ht="12.75">
      <c r="A42">
        <v>2018</v>
      </c>
      <c r="B42" s="1">
        <f t="shared" si="2"/>
        <v>89041.31872231734</v>
      </c>
      <c r="C42" s="1">
        <f t="shared" si="3"/>
        <v>14162915.689692307</v>
      </c>
    </row>
    <row r="43" spans="1:3" ht="12.75">
      <c r="A43">
        <v>2019</v>
      </c>
      <c r="B43" s="1">
        <f t="shared" si="2"/>
        <v>91979.68224015382</v>
      </c>
      <c r="C43" s="1">
        <f t="shared" si="3"/>
        <v>14070936.007452153</v>
      </c>
    </row>
    <row r="44" spans="1:3" ht="12.75">
      <c r="A44">
        <v>2020</v>
      </c>
      <c r="B44" s="1">
        <f t="shared" si="2"/>
        <v>95015.01175407889</v>
      </c>
      <c r="C44" s="1">
        <f t="shared" si="3"/>
        <v>13975920.995698074</v>
      </c>
    </row>
    <row r="45" spans="1:3" ht="12.75">
      <c r="A45">
        <v>2021</v>
      </c>
      <c r="B45" s="1">
        <f t="shared" si="2"/>
        <v>98150.50714196349</v>
      </c>
      <c r="C45" s="1">
        <f t="shared" si="3"/>
        <v>13877770.488556111</v>
      </c>
    </row>
    <row r="46" spans="1:3" ht="12.75">
      <c r="A46">
        <v>2022</v>
      </c>
      <c r="B46" s="1">
        <f t="shared" si="2"/>
        <v>101389.47387764828</v>
      </c>
      <c r="C46" s="1">
        <f t="shared" si="3"/>
        <v>13776381.014678463</v>
      </c>
    </row>
    <row r="47" spans="1:3" ht="12.75">
      <c r="A47">
        <v>2023</v>
      </c>
      <c r="B47" s="1">
        <f t="shared" si="2"/>
        <v>104735.32651561068</v>
      </c>
      <c r="C47" s="1">
        <f t="shared" si="3"/>
        <v>13671645.688162852</v>
      </c>
    </row>
    <row r="48" spans="1:3" ht="12.75">
      <c r="A48">
        <v>2024</v>
      </c>
      <c r="B48" s="1">
        <f t="shared" si="2"/>
        <v>108191.59229062583</v>
      </c>
      <c r="C48" s="1">
        <f t="shared" si="3"/>
        <v>13563454.095872227</v>
      </c>
    </row>
    <row r="49" spans="1:3" ht="12.75">
      <c r="A49">
        <v>2025</v>
      </c>
      <c r="B49" s="1">
        <f t="shared" si="2"/>
        <v>111761.91483621649</v>
      </c>
      <c r="C49" s="1">
        <f t="shared" si="3"/>
        <v>13451692.18103601</v>
      </c>
    </row>
    <row r="50" spans="1:3" ht="12.75">
      <c r="A50">
        <v>2026</v>
      </c>
      <c r="B50" s="1">
        <f t="shared" si="2"/>
        <v>115450.05802581162</v>
      </c>
      <c r="C50" s="1">
        <f t="shared" si="3"/>
        <v>13336242.1230102</v>
      </c>
    </row>
    <row r="51" spans="1:3" ht="12.75">
      <c r="A51">
        <v>2027</v>
      </c>
      <c r="B51" s="1">
        <f t="shared" si="2"/>
        <v>119259.9099406634</v>
      </c>
      <c r="C51" s="1">
        <f t="shared" si="3"/>
        <v>13216982.213069536</v>
      </c>
    </row>
    <row r="52" spans="1:3" ht="12.75">
      <c r="A52">
        <v>2028</v>
      </c>
      <c r="B52" s="1">
        <f t="shared" si="2"/>
        <v>123195.4869687053</v>
      </c>
      <c r="C52" s="1">
        <f t="shared" si="3"/>
        <v>13093786.72610083</v>
      </c>
    </row>
    <row r="53" spans="1:3" ht="12.75">
      <c r="A53">
        <v>2029</v>
      </c>
      <c r="B53" s="1">
        <f t="shared" si="2"/>
        <v>127260.93803867257</v>
      </c>
      <c r="C53" s="1">
        <f t="shared" si="3"/>
        <v>12966525.788062157</v>
      </c>
    </row>
    <row r="54" spans="1:3" ht="12.75">
      <c r="A54">
        <v>2030</v>
      </c>
      <c r="B54" s="1">
        <f t="shared" si="2"/>
        <v>131460.54899394876</v>
      </c>
      <c r="C54" s="1">
        <f t="shared" si="3"/>
        <v>12835065.239068208</v>
      </c>
    </row>
    <row r="55" spans="1:3" ht="12.75">
      <c r="A55">
        <v>2031</v>
      </c>
      <c r="B55" s="1">
        <f t="shared" si="2"/>
        <v>135798.74711074907</v>
      </c>
      <c r="C55" s="1">
        <f t="shared" si="3"/>
        <v>12699266.49195746</v>
      </c>
    </row>
    <row r="56" spans="1:3" ht="12.75">
      <c r="A56">
        <v>2032</v>
      </c>
      <c r="B56" s="1">
        <f t="shared" si="2"/>
        <v>140280.1057654038</v>
      </c>
      <c r="C56" s="1">
        <f t="shared" si="3"/>
        <v>12558986.386192055</v>
      </c>
    </row>
    <row r="57" spans="1:3" ht="12.75">
      <c r="A57">
        <v>2033</v>
      </c>
      <c r="B57" s="1">
        <f t="shared" si="2"/>
        <v>144909.34925566212</v>
      </c>
      <c r="C57" s="1">
        <f t="shared" si="3"/>
        <v>12414077.036936393</v>
      </c>
    </row>
    <row r="58" spans="1:3" ht="12.75">
      <c r="A58">
        <v>2034</v>
      </c>
      <c r="B58" s="1">
        <f t="shared" si="2"/>
        <v>149691.35778109898</v>
      </c>
      <c r="C58" s="1">
        <f t="shared" si="3"/>
        <v>12264385.679155294</v>
      </c>
    </row>
    <row r="59" spans="1:3" ht="12.75">
      <c r="A59">
        <v>2035</v>
      </c>
      <c r="B59" s="1">
        <f t="shared" si="2"/>
        <v>154631.17258787525</v>
      </c>
      <c r="C59" s="1">
        <f t="shared" si="3"/>
        <v>12109754.506567419</v>
      </c>
    </row>
    <row r="60" spans="1:3" ht="12.75">
      <c r="A60">
        <v>2036</v>
      </c>
      <c r="B60" s="1">
        <f t="shared" si="2"/>
        <v>159734.00128327514</v>
      </c>
      <c r="C60" s="1">
        <f t="shared" si="3"/>
        <v>11950020.505284144</v>
      </c>
    </row>
    <row r="61" spans="1:3" ht="12.75">
      <c r="A61">
        <v>2037</v>
      </c>
      <c r="B61" s="1">
        <f t="shared" si="2"/>
        <v>165005.22332562323</v>
      </c>
      <c r="C61" s="1">
        <f t="shared" si="3"/>
        <v>11785015.28195852</v>
      </c>
    </row>
    <row r="62" spans="1:3" ht="12.75">
      <c r="A62">
        <v>2038</v>
      </c>
      <c r="B62" s="1">
        <f t="shared" si="2"/>
        <v>170450.3956953688</v>
      </c>
      <c r="C62" s="1">
        <f t="shared" si="3"/>
        <v>11614564.88626315</v>
      </c>
    </row>
    <row r="63" spans="1:3" ht="12.75">
      <c r="A63">
        <v>2039</v>
      </c>
      <c r="B63" s="1">
        <f t="shared" si="2"/>
        <v>176075.25875331595</v>
      </c>
      <c r="C63" s="1">
        <f t="shared" si="3"/>
        <v>11438489.627509834</v>
      </c>
    </row>
    <row r="64" spans="1:3" ht="12.75">
      <c r="A64">
        <v>2040</v>
      </c>
      <c r="B64" s="1">
        <f t="shared" si="2"/>
        <v>181885.7422921754</v>
      </c>
      <c r="C64" s="1">
        <f t="shared" si="3"/>
        <v>11256603.88521766</v>
      </c>
    </row>
    <row r="65" spans="1:3" ht="12.75">
      <c r="A65">
        <v>2041</v>
      </c>
      <c r="B65" s="1">
        <f t="shared" si="2"/>
        <v>187887.97178781717</v>
      </c>
      <c r="C65" s="1">
        <f t="shared" si="3"/>
        <v>11068715.913429841</v>
      </c>
    </row>
    <row r="66" spans="1:3" ht="12.75">
      <c r="A66">
        <v>2042</v>
      </c>
      <c r="B66" s="1">
        <f t="shared" si="2"/>
        <v>194088.27485681514</v>
      </c>
      <c r="C66" s="1">
        <f t="shared" si="3"/>
        <v>10874627.638573026</v>
      </c>
    </row>
    <row r="67" spans="1:3" ht="12.75">
      <c r="A67">
        <v>2043</v>
      </c>
      <c r="B67" s="1">
        <f t="shared" si="2"/>
        <v>200493.18792709004</v>
      </c>
      <c r="C67" s="1">
        <f t="shared" si="3"/>
        <v>10674134.450645937</v>
      </c>
    </row>
    <row r="68" spans="1:3" ht="12.75">
      <c r="A68">
        <v>2044</v>
      </c>
      <c r="B68" s="1">
        <f t="shared" si="2"/>
        <v>207109.463128684</v>
      </c>
      <c r="C68" s="1">
        <f t="shared" si="3"/>
        <v>10467024.987517253</v>
      </c>
    </row>
    <row r="69" spans="1:3" ht="12.75">
      <c r="A69">
        <v>2045</v>
      </c>
      <c r="B69" s="1">
        <f t="shared" si="2"/>
        <v>213944.07541193056</v>
      </c>
      <c r="C69" s="1">
        <f t="shared" si="3"/>
        <v>10253080.912105322</v>
      </c>
    </row>
    <row r="70" spans="1:3" ht="12.75">
      <c r="A70">
        <v>2046</v>
      </c>
      <c r="B70" s="1">
        <f t="shared" si="2"/>
        <v>221004.22990052428</v>
      </c>
      <c r="C70" s="1">
        <f t="shared" si="3"/>
        <v>10032076.682204798</v>
      </c>
    </row>
    <row r="71" spans="1:3" ht="12.75">
      <c r="A71">
        <v>2047</v>
      </c>
      <c r="B71" s="1">
        <f t="shared" si="2"/>
        <v>228297.36948724158</v>
      </c>
      <c r="C71" s="1">
        <f t="shared" si="3"/>
        <v>9803779.312717557</v>
      </c>
    </row>
    <row r="72" spans="1:3" ht="12.75">
      <c r="A72">
        <v>2048</v>
      </c>
      <c r="B72" s="1">
        <f t="shared" si="2"/>
        <v>235831.18268032055</v>
      </c>
      <c r="C72" s="1">
        <f t="shared" si="3"/>
        <v>9567948.130037237</v>
      </c>
    </row>
    <row r="73" spans="1:3" ht="12.75">
      <c r="A73">
        <v>2049</v>
      </c>
      <c r="B73" s="1">
        <f t="shared" si="2"/>
        <v>243613.61170877112</v>
      </c>
      <c r="C73" s="1">
        <f t="shared" si="3"/>
        <v>9324334.518328466</v>
      </c>
    </row>
    <row r="74" spans="1:3" ht="12.75">
      <c r="A74">
        <v>2050</v>
      </c>
      <c r="B74" s="1">
        <f t="shared" si="2"/>
        <v>251652.86089516056</v>
      </c>
      <c r="C74" s="1">
        <f t="shared" si="3"/>
        <v>9072681.657433305</v>
      </c>
    </row>
    <row r="75" spans="1:3" ht="12.75">
      <c r="A75">
        <f aca="true" t="shared" si="4" ref="A75:A97">A74+1</f>
        <v>2051</v>
      </c>
      <c r="B75" s="1">
        <f t="shared" si="2"/>
        <v>259957.40530470086</v>
      </c>
      <c r="C75" s="1">
        <f t="shared" si="3"/>
        <v>8812724.252128605</v>
      </c>
    </row>
    <row r="76" spans="1:3" ht="12.75">
      <c r="A76">
        <f t="shared" si="4"/>
        <v>2052</v>
      </c>
      <c r="B76" s="1">
        <f t="shared" si="2"/>
        <v>268535.999679756</v>
      </c>
      <c r="C76" s="1">
        <f t="shared" si="3"/>
        <v>8544188.25244885</v>
      </c>
    </row>
    <row r="77" spans="1:3" ht="12.75">
      <c r="A77">
        <f t="shared" si="4"/>
        <v>2053</v>
      </c>
      <c r="B77" s="1">
        <f t="shared" si="2"/>
        <v>277397.68766918796</v>
      </c>
      <c r="C77" s="1">
        <f t="shared" si="3"/>
        <v>8266790.564779662</v>
      </c>
    </row>
    <row r="78" spans="1:3" ht="12.75">
      <c r="A78">
        <f t="shared" si="4"/>
        <v>2054</v>
      </c>
      <c r="B78" s="1">
        <f t="shared" si="2"/>
        <v>286551.81136227114</v>
      </c>
      <c r="C78" s="1">
        <f t="shared" si="3"/>
        <v>7980238.75341739</v>
      </c>
    </row>
    <row r="79" spans="1:3" ht="12.75">
      <c r="A79">
        <f t="shared" si="4"/>
        <v>2055</v>
      </c>
      <c r="B79" s="1">
        <f t="shared" si="2"/>
        <v>296008.0211372261</v>
      </c>
      <c r="C79" s="1">
        <f t="shared" si="3"/>
        <v>7684230.732280164</v>
      </c>
    </row>
    <row r="80" spans="1:3" ht="12.75">
      <c r="A80">
        <f t="shared" si="4"/>
        <v>2056</v>
      </c>
      <c r="B80" s="1">
        <f t="shared" si="2"/>
        <v>305776.2858347545</v>
      </c>
      <c r="C80" s="1">
        <f t="shared" si="3"/>
        <v>7378454.446445409</v>
      </c>
    </row>
    <row r="81" spans="1:3" ht="12.75">
      <c r="A81">
        <f t="shared" si="4"/>
        <v>2057</v>
      </c>
      <c r="B81" s="1">
        <f t="shared" si="2"/>
        <v>315866.90326730144</v>
      </c>
      <c r="C81" s="1">
        <f t="shared" si="3"/>
        <v>7062587.543178108</v>
      </c>
    </row>
    <row r="82" spans="1:3" ht="12.75">
      <c r="A82">
        <f t="shared" si="4"/>
        <v>2058</v>
      </c>
      <c r="B82" s="1">
        <f t="shared" si="2"/>
        <v>326290.5110751224</v>
      </c>
      <c r="C82" s="1">
        <f t="shared" si="3"/>
        <v>6736297.032102985</v>
      </c>
    </row>
    <row r="83" spans="1:3" ht="12.75">
      <c r="A83">
        <f t="shared" si="4"/>
        <v>2059</v>
      </c>
      <c r="B83" s="1">
        <f t="shared" si="2"/>
        <v>337058.0979406014</v>
      </c>
      <c r="C83" s="1">
        <f t="shared" si="3"/>
        <v>6399238.934162384</v>
      </c>
    </row>
    <row r="84" spans="1:3" ht="12.75">
      <c r="A84">
        <f t="shared" si="4"/>
        <v>2060</v>
      </c>
      <c r="B84" s="1">
        <f t="shared" si="2"/>
        <v>348181.01517264126</v>
      </c>
      <c r="C84" s="1">
        <f t="shared" si="3"/>
        <v>6051057.918989742</v>
      </c>
    </row>
    <row r="85" spans="1:3" ht="12.75">
      <c r="A85">
        <f t="shared" si="4"/>
        <v>2061</v>
      </c>
      <c r="B85" s="1">
        <f t="shared" si="2"/>
        <v>359670.98867333843</v>
      </c>
      <c r="C85" s="1">
        <f t="shared" si="3"/>
        <v>5691386.9303164035</v>
      </c>
    </row>
    <row r="86" spans="1:3" ht="12.75">
      <c r="A86">
        <f t="shared" si="4"/>
        <v>2062</v>
      </c>
      <c r="B86" s="1">
        <f t="shared" si="2"/>
        <v>371540.1312995586</v>
      </c>
      <c r="C86" s="1">
        <f t="shared" si="3"/>
        <v>5319846.7990168445</v>
      </c>
    </row>
    <row r="87" spans="1:3" ht="12.75">
      <c r="A87">
        <f t="shared" si="4"/>
        <v>2063</v>
      </c>
      <c r="B87" s="1">
        <f t="shared" si="2"/>
        <v>383800.95563244406</v>
      </c>
      <c r="C87" s="1">
        <f t="shared" si="3"/>
        <v>4936045.8433844</v>
      </c>
    </row>
    <row r="88" spans="1:3" ht="12.75">
      <c r="A88">
        <f t="shared" si="4"/>
        <v>2064</v>
      </c>
      <c r="B88" s="1">
        <f t="shared" si="2"/>
        <v>396466.3871683147</v>
      </c>
      <c r="C88" s="1">
        <f t="shared" si="3"/>
        <v>4539579.456216086</v>
      </c>
    </row>
    <row r="89" spans="1:3" ht="12.75">
      <c r="A89">
        <f t="shared" si="4"/>
        <v>2065</v>
      </c>
      <c r="B89" s="1">
        <f t="shared" si="2"/>
        <v>409549.7779448691</v>
      </c>
      <c r="C89" s="1">
        <f t="shared" si="3"/>
        <v>4130029.6782712163</v>
      </c>
    </row>
    <row r="90" spans="1:3" ht="12.75">
      <c r="A90">
        <f t="shared" si="4"/>
        <v>2066</v>
      </c>
      <c r="B90" s="1">
        <f t="shared" si="2"/>
        <v>423064.9206170498</v>
      </c>
      <c r="C90" s="1">
        <f t="shared" si="3"/>
        <v>3706964.757654167</v>
      </c>
    </row>
    <row r="91" spans="1:3" ht="12.75">
      <c r="A91">
        <f t="shared" si="4"/>
        <v>2067</v>
      </c>
      <c r="B91" s="1">
        <f t="shared" si="2"/>
        <v>437026.06299741246</v>
      </c>
      <c r="C91" s="1">
        <f t="shared" si="3"/>
        <v>3269938.6946567544</v>
      </c>
    </row>
    <row r="92" spans="1:3" ht="12.75">
      <c r="A92">
        <f t="shared" si="4"/>
        <v>2068</v>
      </c>
      <c r="B92" s="1">
        <f t="shared" si="2"/>
        <v>451447.9230763271</v>
      </c>
      <c r="C92" s="1">
        <f t="shared" si="3"/>
        <v>2818490.7715804274</v>
      </c>
    </row>
    <row r="93" spans="1:3" ht="12.75">
      <c r="A93">
        <f t="shared" si="4"/>
        <v>2069</v>
      </c>
      <c r="B93" s="1">
        <f t="shared" si="2"/>
        <v>466345.70453784586</v>
      </c>
      <c r="C93" s="1">
        <f t="shared" si="3"/>
        <v>2352145.0670425817</v>
      </c>
    </row>
    <row r="94" spans="1:3" ht="12.75">
      <c r="A94">
        <f t="shared" si="4"/>
        <v>2070</v>
      </c>
      <c r="B94" s="1">
        <f t="shared" si="2"/>
        <v>481735.1127875948</v>
      </c>
      <c r="C94" s="1">
        <f t="shared" si="3"/>
        <v>1870409.954254987</v>
      </c>
    </row>
    <row r="95" spans="1:3" ht="12.75">
      <c r="A95">
        <f t="shared" si="4"/>
        <v>2071</v>
      </c>
      <c r="B95" s="1">
        <f t="shared" si="2"/>
        <v>497632.3715095854</v>
      </c>
      <c r="C95" s="1">
        <f t="shared" si="3"/>
        <v>1372777.5827454017</v>
      </c>
    </row>
    <row r="96" spans="1:3" ht="12.75">
      <c r="A96">
        <f t="shared" si="4"/>
        <v>2072</v>
      </c>
      <c r="B96" s="1">
        <f t="shared" si="2"/>
        <v>514054.2397694017</v>
      </c>
      <c r="C96" s="1">
        <f t="shared" si="3"/>
        <v>858723.3429759999</v>
      </c>
    </row>
    <row r="97" spans="1:3" ht="12.75">
      <c r="A97">
        <f t="shared" si="4"/>
        <v>2073</v>
      </c>
      <c r="B97" s="1">
        <f>B96+(B96*0.033)</f>
        <v>531018.029681792</v>
      </c>
      <c r="C97" s="1">
        <f>C96-B97</f>
        <v>327705.3132942079</v>
      </c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4"/>
  <sheetViews>
    <sheetView workbookViewId="0" topLeftCell="A1">
      <selection activeCell="N58" sqref="N58"/>
    </sheetView>
  </sheetViews>
  <sheetFormatPr defaultColWidth="11.00390625" defaultRowHeight="12.75"/>
  <cols>
    <col min="2" max="2" width="14.125" style="0" customWidth="1"/>
    <col min="3" max="3" width="12.75390625" style="0" bestFit="1" customWidth="1"/>
  </cols>
  <sheetData>
    <row r="1" spans="1:3" ht="12.75">
      <c r="A1" t="s">
        <v>2</v>
      </c>
      <c r="B1" s="3" t="s">
        <v>23</v>
      </c>
      <c r="C1" s="3"/>
    </row>
    <row r="2" spans="2:4" ht="12.75">
      <c r="B2" t="s">
        <v>13</v>
      </c>
      <c r="C2" s="1">
        <v>3000000000</v>
      </c>
      <c r="D2" t="s">
        <v>14</v>
      </c>
    </row>
    <row r="5" spans="1:2" ht="12.75">
      <c r="A5" s="3" t="s">
        <v>15</v>
      </c>
      <c r="B5" s="3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10800000</v>
      </c>
      <c r="C8" s="1"/>
    </row>
    <row r="9" spans="1:4" ht="12.75">
      <c r="A9">
        <v>1991</v>
      </c>
      <c r="B9" s="1">
        <v>10700000</v>
      </c>
      <c r="C9" s="1">
        <f>B9-B8</f>
        <v>-100000</v>
      </c>
      <c r="D9" s="2">
        <f>C9/B9*100</f>
        <v>-0.9345794392523363</v>
      </c>
    </row>
    <row r="10" spans="1:4" ht="12.75">
      <c r="A10">
        <v>1992</v>
      </c>
      <c r="B10" s="1">
        <v>11200000</v>
      </c>
      <c r="C10" s="1">
        <f aca="true" t="shared" si="0" ref="C10:C25">B10-B9</f>
        <v>500000</v>
      </c>
      <c r="D10" s="2">
        <f aca="true" t="shared" si="1" ref="D10:D25">C10/B10*100</f>
        <v>4.464285714285714</v>
      </c>
    </row>
    <row r="11" spans="1:4" ht="12.75">
      <c r="A11">
        <v>1993</v>
      </c>
      <c r="B11" s="1">
        <v>11400000</v>
      </c>
      <c r="C11" s="1">
        <f t="shared" si="0"/>
        <v>200000</v>
      </c>
      <c r="D11" s="2">
        <f t="shared" si="1"/>
        <v>1.7543859649122806</v>
      </c>
    </row>
    <row r="12" spans="1:4" ht="12.75">
      <c r="A12">
        <v>1994</v>
      </c>
      <c r="B12" s="1">
        <v>11200000</v>
      </c>
      <c r="C12" s="1">
        <f t="shared" si="0"/>
        <v>-200000</v>
      </c>
      <c r="D12" s="2">
        <f t="shared" si="1"/>
        <v>-1.7857142857142856</v>
      </c>
    </row>
    <row r="13" spans="1:4" ht="12.75">
      <c r="A13">
        <v>1995</v>
      </c>
      <c r="B13" s="1">
        <v>11700000</v>
      </c>
      <c r="C13" s="1">
        <f t="shared" si="0"/>
        <v>500000</v>
      </c>
      <c r="D13" s="2">
        <f t="shared" si="1"/>
        <v>4.273504273504273</v>
      </c>
    </row>
    <row r="14" spans="1:4" ht="12.75">
      <c r="A14">
        <v>1996</v>
      </c>
      <c r="B14" s="1">
        <v>12700000</v>
      </c>
      <c r="C14" s="1">
        <f t="shared" si="0"/>
        <v>1000000</v>
      </c>
      <c r="D14" s="2">
        <f t="shared" si="1"/>
        <v>7.874015748031496</v>
      </c>
    </row>
    <row r="15" spans="1:4" ht="12.75">
      <c r="A15">
        <v>1997</v>
      </c>
      <c r="B15" s="1">
        <v>13500000</v>
      </c>
      <c r="C15" s="1">
        <f t="shared" si="0"/>
        <v>800000</v>
      </c>
      <c r="D15" s="2">
        <f t="shared" si="1"/>
        <v>5.9259259259259265</v>
      </c>
    </row>
    <row r="16" spans="1:4" ht="12.75">
      <c r="A16">
        <v>1998</v>
      </c>
      <c r="B16" s="1">
        <v>14200000</v>
      </c>
      <c r="C16" s="1">
        <f t="shared" si="0"/>
        <v>700000</v>
      </c>
      <c r="D16" s="2">
        <f t="shared" si="1"/>
        <v>4.929577464788732</v>
      </c>
    </row>
    <row r="17" spans="1:4" ht="12.75">
      <c r="A17">
        <v>1999</v>
      </c>
      <c r="B17" s="1">
        <v>14600000</v>
      </c>
      <c r="C17" s="1">
        <f t="shared" si="0"/>
        <v>400000</v>
      </c>
      <c r="D17" s="2">
        <f t="shared" si="1"/>
        <v>2.73972602739726</v>
      </c>
    </row>
    <row r="18" spans="1:4" ht="12.75">
      <c r="A18">
        <v>2000</v>
      </c>
      <c r="B18" s="1">
        <v>15000000</v>
      </c>
      <c r="C18" s="1">
        <f t="shared" si="0"/>
        <v>400000</v>
      </c>
      <c r="D18" s="2">
        <f t="shared" si="1"/>
        <v>2.666666666666667</v>
      </c>
    </row>
    <row r="19" spans="1:4" ht="12.75">
      <c r="A19">
        <v>2001</v>
      </c>
      <c r="B19" s="1">
        <v>15700000</v>
      </c>
      <c r="C19" s="1">
        <f t="shared" si="0"/>
        <v>700000</v>
      </c>
      <c r="D19" s="2">
        <f t="shared" si="1"/>
        <v>4.45859872611465</v>
      </c>
    </row>
    <row r="20" spans="1:4" ht="12.75">
      <c r="A20">
        <v>2002</v>
      </c>
      <c r="B20" s="1">
        <v>15500000</v>
      </c>
      <c r="C20" s="1">
        <f t="shared" si="0"/>
        <v>-200000</v>
      </c>
      <c r="D20" s="2">
        <f t="shared" si="1"/>
        <v>-1.2903225806451613</v>
      </c>
    </row>
    <row r="21" spans="1:4" ht="12.75">
      <c r="A21">
        <v>2003</v>
      </c>
      <c r="B21" s="1">
        <v>15300000</v>
      </c>
      <c r="C21" s="1">
        <f t="shared" si="0"/>
        <v>-200000</v>
      </c>
      <c r="D21" s="2">
        <f t="shared" si="1"/>
        <v>-1.3071895424836601</v>
      </c>
    </row>
    <row r="22" spans="1:4" ht="12.75">
      <c r="A22">
        <v>2004</v>
      </c>
      <c r="B22" s="1">
        <v>15900000</v>
      </c>
      <c r="C22" s="1">
        <f t="shared" si="0"/>
        <v>600000</v>
      </c>
      <c r="D22" s="2">
        <f t="shared" si="1"/>
        <v>3.7735849056603774</v>
      </c>
    </row>
    <row r="23" spans="1:4" ht="12.75">
      <c r="A23">
        <v>2005</v>
      </c>
      <c r="B23" s="1">
        <v>16600000</v>
      </c>
      <c r="C23" s="1">
        <f t="shared" si="0"/>
        <v>700000</v>
      </c>
      <c r="D23" s="2">
        <f t="shared" si="1"/>
        <v>4.216867469879518</v>
      </c>
    </row>
    <row r="24" spans="1:4" ht="12.75">
      <c r="A24">
        <v>2006</v>
      </c>
      <c r="B24" s="1">
        <v>15100000</v>
      </c>
      <c r="C24" s="1">
        <f t="shared" si="0"/>
        <v>-1500000</v>
      </c>
      <c r="D24" s="2">
        <f t="shared" si="1"/>
        <v>-9.933774834437086</v>
      </c>
    </row>
    <row r="25" spans="1:4" ht="12.75">
      <c r="A25">
        <v>2007</v>
      </c>
      <c r="B25" s="1">
        <v>15600000</v>
      </c>
      <c r="C25" s="1">
        <f t="shared" si="0"/>
        <v>500000</v>
      </c>
      <c r="D25" s="2">
        <f t="shared" si="1"/>
        <v>3.205128205128205</v>
      </c>
    </row>
    <row r="26" ht="12.75">
      <c r="D26" s="2"/>
    </row>
    <row r="27" spans="3:4" ht="12.75">
      <c r="C27" t="s">
        <v>19</v>
      </c>
      <c r="D27" s="2">
        <f>AVERAGE(D9,D25)</f>
        <v>1.1352743829379341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f>B25</f>
        <v>15600000</v>
      </c>
      <c r="C31" s="1">
        <f>C2</f>
        <v>3000000000</v>
      </c>
    </row>
    <row r="32" spans="1:3" ht="12.75">
      <c r="A32">
        <v>2008</v>
      </c>
      <c r="B32" s="1">
        <f>B31+(B31*0.0114)</f>
        <v>15777840</v>
      </c>
      <c r="C32" s="1">
        <f>C31-B32</f>
        <v>2984222160</v>
      </c>
    </row>
    <row r="33" spans="1:3" ht="12.75">
      <c r="A33">
        <v>2009</v>
      </c>
      <c r="B33" s="1">
        <f aca="true" t="shared" si="2" ref="B33:B96">B32+(B32*0.0114)</f>
        <v>15957707.376</v>
      </c>
      <c r="C33" s="1">
        <f aca="true" t="shared" si="3" ref="C33:C96">C32-B33</f>
        <v>2968264452.624</v>
      </c>
    </row>
    <row r="34" spans="1:3" ht="12.75">
      <c r="A34">
        <v>2010</v>
      </c>
      <c r="B34" s="1">
        <f t="shared" si="2"/>
        <v>16139625.2400864</v>
      </c>
      <c r="C34" s="1">
        <f t="shared" si="3"/>
        <v>2952124827.3839135</v>
      </c>
    </row>
    <row r="35" spans="1:3" ht="12.75">
      <c r="A35">
        <v>2011</v>
      </c>
      <c r="B35" s="1">
        <f t="shared" si="2"/>
        <v>16323616.967823386</v>
      </c>
      <c r="C35" s="1">
        <f t="shared" si="3"/>
        <v>2935801210.41609</v>
      </c>
    </row>
    <row r="36" spans="1:3" ht="12.75">
      <c r="A36">
        <v>2012</v>
      </c>
      <c r="B36" s="1">
        <f t="shared" si="2"/>
        <v>16509706.201256573</v>
      </c>
      <c r="C36" s="1">
        <f t="shared" si="3"/>
        <v>2919291504.2148333</v>
      </c>
    </row>
    <row r="37" spans="1:3" ht="12.75">
      <c r="A37">
        <v>2013</v>
      </c>
      <c r="B37" s="1">
        <f t="shared" si="2"/>
        <v>16697916.851950899</v>
      </c>
      <c r="C37" s="1">
        <f t="shared" si="3"/>
        <v>2902593587.362882</v>
      </c>
    </row>
    <row r="38" spans="1:3" ht="12.75">
      <c r="A38">
        <v>2014</v>
      </c>
      <c r="B38" s="1">
        <f t="shared" si="2"/>
        <v>16888273.10406314</v>
      </c>
      <c r="C38" s="1">
        <f t="shared" si="3"/>
        <v>2885705314.258819</v>
      </c>
    </row>
    <row r="39" spans="1:3" ht="12.75">
      <c r="A39">
        <v>2015</v>
      </c>
      <c r="B39" s="1">
        <f t="shared" si="2"/>
        <v>17080799.41744946</v>
      </c>
      <c r="C39" s="1">
        <f t="shared" si="3"/>
        <v>2868624514.8413696</v>
      </c>
    </row>
    <row r="40" spans="1:3" ht="12.75">
      <c r="A40">
        <v>2016</v>
      </c>
      <c r="B40" s="1">
        <f t="shared" si="2"/>
        <v>17275520.53080838</v>
      </c>
      <c r="C40" s="1">
        <f t="shared" si="3"/>
        <v>2851348994.310561</v>
      </c>
    </row>
    <row r="41" spans="1:3" ht="12.75">
      <c r="A41">
        <v>2017</v>
      </c>
      <c r="B41" s="1">
        <f t="shared" si="2"/>
        <v>17472461.464859597</v>
      </c>
      <c r="C41" s="1">
        <f t="shared" si="3"/>
        <v>2833876532.8457017</v>
      </c>
    </row>
    <row r="42" spans="1:3" ht="12.75">
      <c r="A42">
        <v>2018</v>
      </c>
      <c r="B42" s="1">
        <f t="shared" si="2"/>
        <v>17671647.525558997</v>
      </c>
      <c r="C42" s="1">
        <f t="shared" si="3"/>
        <v>2816204885.3201427</v>
      </c>
    </row>
    <row r="43" spans="1:3" ht="12.75">
      <c r="A43">
        <v>2019</v>
      </c>
      <c r="B43" s="1">
        <f t="shared" si="2"/>
        <v>17873104.30735037</v>
      </c>
      <c r="C43" s="1">
        <f t="shared" si="3"/>
        <v>2798331781.0127926</v>
      </c>
    </row>
    <row r="44" spans="1:3" ht="12.75">
      <c r="A44">
        <v>2020</v>
      </c>
      <c r="B44" s="1">
        <f t="shared" si="2"/>
        <v>18076857.696454164</v>
      </c>
      <c r="C44" s="1">
        <f t="shared" si="3"/>
        <v>2780254923.3163385</v>
      </c>
    </row>
    <row r="45" spans="1:3" ht="12.75">
      <c r="A45">
        <v>2021</v>
      </c>
      <c r="B45" s="1">
        <f t="shared" si="2"/>
        <v>18282933.874193743</v>
      </c>
      <c r="C45" s="1">
        <f t="shared" si="3"/>
        <v>2761971989.442145</v>
      </c>
    </row>
    <row r="46" spans="1:3" ht="12.75">
      <c r="A46">
        <v>2022</v>
      </c>
      <c r="B46" s="1">
        <f t="shared" si="2"/>
        <v>18491359.32035955</v>
      </c>
      <c r="C46" s="1">
        <f t="shared" si="3"/>
        <v>2743480630.121785</v>
      </c>
    </row>
    <row r="47" spans="1:3" ht="12.75">
      <c r="A47">
        <v>2023</v>
      </c>
      <c r="B47" s="1">
        <f t="shared" si="2"/>
        <v>18702160.816611648</v>
      </c>
      <c r="C47" s="1">
        <f t="shared" si="3"/>
        <v>2724778469.3051734</v>
      </c>
    </row>
    <row r="48" spans="1:3" ht="12.75">
      <c r="A48">
        <v>2024</v>
      </c>
      <c r="B48" s="1">
        <f t="shared" si="2"/>
        <v>18915365.44992102</v>
      </c>
      <c r="C48" s="1">
        <f t="shared" si="3"/>
        <v>2705863103.8552523</v>
      </c>
    </row>
    <row r="49" spans="1:3" ht="12.75">
      <c r="A49">
        <v>2025</v>
      </c>
      <c r="B49" s="1">
        <f t="shared" si="2"/>
        <v>19131000.61605012</v>
      </c>
      <c r="C49" s="1">
        <f t="shared" si="3"/>
        <v>2686732103.239202</v>
      </c>
    </row>
    <row r="50" spans="1:3" ht="12.75">
      <c r="A50">
        <v>2026</v>
      </c>
      <c r="B50" s="1">
        <f t="shared" si="2"/>
        <v>19349094.023073092</v>
      </c>
      <c r="C50" s="1">
        <f t="shared" si="3"/>
        <v>2667383009.216129</v>
      </c>
    </row>
    <row r="51" spans="1:3" ht="12.75">
      <c r="A51">
        <v>2027</v>
      </c>
      <c r="B51" s="1">
        <f t="shared" si="2"/>
        <v>19569673.694936126</v>
      </c>
      <c r="C51" s="1">
        <f t="shared" si="3"/>
        <v>2647813335.5211926</v>
      </c>
    </row>
    <row r="52" spans="1:3" ht="12.75">
      <c r="A52">
        <v>2028</v>
      </c>
      <c r="B52" s="1">
        <f t="shared" si="2"/>
        <v>19792767.9750584</v>
      </c>
      <c r="C52" s="1">
        <f t="shared" si="3"/>
        <v>2628020567.546134</v>
      </c>
    </row>
    <row r="53" spans="1:3" ht="12.75">
      <c r="A53">
        <v>2029</v>
      </c>
      <c r="B53" s="1">
        <f t="shared" si="2"/>
        <v>20018405.529974066</v>
      </c>
      <c r="C53" s="1">
        <f t="shared" si="3"/>
        <v>2608002162.01616</v>
      </c>
    </row>
    <row r="54" spans="1:3" ht="12.75">
      <c r="A54">
        <v>2030</v>
      </c>
      <c r="B54" s="1">
        <f t="shared" si="2"/>
        <v>20246615.35301577</v>
      </c>
      <c r="C54" s="1">
        <f t="shared" si="3"/>
        <v>2587755546.663144</v>
      </c>
    </row>
    <row r="55" spans="1:3" ht="12.75">
      <c r="A55">
        <v>2031</v>
      </c>
      <c r="B55" s="1">
        <f t="shared" si="2"/>
        <v>20477426.76804015</v>
      </c>
      <c r="C55" s="1">
        <f t="shared" si="3"/>
        <v>2567278119.895104</v>
      </c>
    </row>
    <row r="56" spans="1:3" ht="12.75">
      <c r="A56">
        <v>2032</v>
      </c>
      <c r="B56" s="1">
        <f t="shared" si="2"/>
        <v>20710869.433195807</v>
      </c>
      <c r="C56" s="1">
        <f t="shared" si="3"/>
        <v>2546567250.4619083</v>
      </c>
    </row>
    <row r="57" spans="1:3" ht="12.75">
      <c r="A57">
        <v>2033</v>
      </c>
      <c r="B57" s="1">
        <f t="shared" si="2"/>
        <v>20946973.34473424</v>
      </c>
      <c r="C57" s="1">
        <f t="shared" si="3"/>
        <v>2525620277.117174</v>
      </c>
    </row>
    <row r="58" spans="1:3" ht="12.75">
      <c r="A58">
        <v>2034</v>
      </c>
      <c r="B58" s="1">
        <f t="shared" si="2"/>
        <v>21185768.84086421</v>
      </c>
      <c r="C58" s="1">
        <f t="shared" si="3"/>
        <v>2504434508.27631</v>
      </c>
    </row>
    <row r="59" spans="1:3" ht="12.75">
      <c r="A59">
        <v>2035</v>
      </c>
      <c r="B59" s="1">
        <f t="shared" si="2"/>
        <v>21427286.605650064</v>
      </c>
      <c r="C59" s="1">
        <f t="shared" si="3"/>
        <v>2483007221.67066</v>
      </c>
    </row>
    <row r="60" spans="1:3" ht="12.75">
      <c r="A60">
        <v>2036</v>
      </c>
      <c r="B60" s="1">
        <f t="shared" si="2"/>
        <v>21671557.672954474</v>
      </c>
      <c r="C60" s="1">
        <f t="shared" si="3"/>
        <v>2461335663.9977055</v>
      </c>
    </row>
    <row r="61" spans="1:3" ht="12.75">
      <c r="A61">
        <v>2037</v>
      </c>
      <c r="B61" s="1">
        <f t="shared" si="2"/>
        <v>21918613.430426154</v>
      </c>
      <c r="C61" s="1">
        <f t="shared" si="3"/>
        <v>2439417050.5672793</v>
      </c>
    </row>
    <row r="62" spans="1:3" ht="12.75">
      <c r="A62">
        <v>2038</v>
      </c>
      <c r="B62" s="1">
        <f t="shared" si="2"/>
        <v>22168485.623533014</v>
      </c>
      <c r="C62" s="1">
        <f t="shared" si="3"/>
        <v>2417248564.943746</v>
      </c>
    </row>
    <row r="63" spans="1:3" ht="12.75">
      <c r="A63">
        <v>2039</v>
      </c>
      <c r="B63" s="1">
        <f t="shared" si="2"/>
        <v>22421206.35964129</v>
      </c>
      <c r="C63" s="1">
        <f t="shared" si="3"/>
        <v>2394827358.584105</v>
      </c>
    </row>
    <row r="64" spans="1:3" ht="12.75">
      <c r="A64">
        <v>2040</v>
      </c>
      <c r="B64" s="1">
        <f t="shared" si="2"/>
        <v>22676808.112141203</v>
      </c>
      <c r="C64" s="1">
        <f t="shared" si="3"/>
        <v>2372150550.471964</v>
      </c>
    </row>
    <row r="65" spans="1:3" ht="12.75">
      <c r="A65">
        <v>2041</v>
      </c>
      <c r="B65" s="1">
        <f t="shared" si="2"/>
        <v>22935323.724619612</v>
      </c>
      <c r="C65" s="1">
        <f t="shared" si="3"/>
        <v>2349215226.7473445</v>
      </c>
    </row>
    <row r="66" spans="1:3" ht="12.75">
      <c r="A66">
        <v>2042</v>
      </c>
      <c r="B66" s="1">
        <f t="shared" si="2"/>
        <v>23196786.415080275</v>
      </c>
      <c r="C66" s="1">
        <f t="shared" si="3"/>
        <v>2326018440.3322644</v>
      </c>
    </row>
    <row r="67" spans="1:3" ht="12.75">
      <c r="A67">
        <v>2043</v>
      </c>
      <c r="B67" s="1">
        <f t="shared" si="2"/>
        <v>23461229.78021219</v>
      </c>
      <c r="C67" s="1">
        <f t="shared" si="3"/>
        <v>2302557210.552052</v>
      </c>
    </row>
    <row r="68" spans="1:3" ht="12.75">
      <c r="A68">
        <v>2044</v>
      </c>
      <c r="B68" s="1">
        <f t="shared" si="2"/>
        <v>23728687.799706608</v>
      </c>
      <c r="C68" s="1">
        <f t="shared" si="3"/>
        <v>2278828522.7523456</v>
      </c>
    </row>
    <row r="69" spans="1:3" ht="12.75">
      <c r="A69">
        <v>2045</v>
      </c>
      <c r="B69" s="1">
        <f t="shared" si="2"/>
        <v>23999194.840623263</v>
      </c>
      <c r="C69" s="1">
        <f t="shared" si="3"/>
        <v>2254829327.911722</v>
      </c>
    </row>
    <row r="70" spans="1:3" ht="12.75">
      <c r="A70">
        <v>2046</v>
      </c>
      <c r="B70" s="1">
        <f t="shared" si="2"/>
        <v>24272785.661806367</v>
      </c>
      <c r="C70" s="1">
        <f t="shared" si="3"/>
        <v>2230556542.2499156</v>
      </c>
    </row>
    <row r="71" spans="1:3" ht="12.75">
      <c r="A71">
        <v>2047</v>
      </c>
      <c r="B71" s="1">
        <f t="shared" si="2"/>
        <v>24549495.41835096</v>
      </c>
      <c r="C71" s="1">
        <f t="shared" si="3"/>
        <v>2206007046.8315644</v>
      </c>
    </row>
    <row r="72" spans="1:3" ht="12.75">
      <c r="A72">
        <v>2048</v>
      </c>
      <c r="B72" s="1">
        <f t="shared" si="2"/>
        <v>24829359.66612016</v>
      </c>
      <c r="C72" s="1">
        <f t="shared" si="3"/>
        <v>2181177687.1654444</v>
      </c>
    </row>
    <row r="73" spans="1:3" ht="12.75">
      <c r="A73">
        <v>2049</v>
      </c>
      <c r="B73" s="1">
        <f t="shared" si="2"/>
        <v>25112414.36631393</v>
      </c>
      <c r="C73" s="1">
        <f t="shared" si="3"/>
        <v>2156065272.7991304</v>
      </c>
    </row>
    <row r="74" spans="1:3" ht="12.75">
      <c r="A74">
        <v>2050</v>
      </c>
      <c r="B74" s="1">
        <f t="shared" si="2"/>
        <v>25398695.89008991</v>
      </c>
      <c r="C74" s="1">
        <f t="shared" si="3"/>
        <v>2130666576.9090405</v>
      </c>
    </row>
    <row r="75" spans="1:3" ht="12.75">
      <c r="A75">
        <f>A74+1</f>
        <v>2051</v>
      </c>
      <c r="B75" s="1">
        <f t="shared" si="2"/>
        <v>25688241.023236934</v>
      </c>
      <c r="C75" s="1">
        <f t="shared" si="3"/>
        <v>2104978335.8858035</v>
      </c>
    </row>
    <row r="76" spans="1:3" ht="12.75">
      <c r="A76">
        <f aca="true" t="shared" si="4" ref="A76:A132">A75+1</f>
        <v>2052</v>
      </c>
      <c r="B76" s="1">
        <f t="shared" si="2"/>
        <v>25981086.970901836</v>
      </c>
      <c r="C76" s="1">
        <f t="shared" si="3"/>
        <v>2078997248.9149017</v>
      </c>
    </row>
    <row r="77" spans="1:3" ht="12.75">
      <c r="A77">
        <f t="shared" si="4"/>
        <v>2053</v>
      </c>
      <c r="B77" s="1">
        <f t="shared" si="2"/>
        <v>26277271.36237012</v>
      </c>
      <c r="C77" s="1">
        <f t="shared" si="3"/>
        <v>2052719977.5525317</v>
      </c>
    </row>
    <row r="78" spans="1:3" ht="12.75">
      <c r="A78">
        <f t="shared" si="4"/>
        <v>2054</v>
      </c>
      <c r="B78" s="1">
        <f t="shared" si="2"/>
        <v>26576832.25590114</v>
      </c>
      <c r="C78" s="1">
        <f t="shared" si="3"/>
        <v>2026143145.2966306</v>
      </c>
    </row>
    <row r="79" spans="1:3" ht="12.75">
      <c r="A79">
        <f t="shared" si="4"/>
        <v>2055</v>
      </c>
      <c r="B79" s="1">
        <f t="shared" si="2"/>
        <v>26879808.143618412</v>
      </c>
      <c r="C79" s="1">
        <f t="shared" si="3"/>
        <v>1999263337.1530123</v>
      </c>
    </row>
    <row r="80" spans="1:3" ht="12.75">
      <c r="A80">
        <f t="shared" si="4"/>
        <v>2056</v>
      </c>
      <c r="B80" s="1">
        <f t="shared" si="2"/>
        <v>27186237.956455663</v>
      </c>
      <c r="C80" s="1">
        <f t="shared" si="3"/>
        <v>1972077099.1965566</v>
      </c>
    </row>
    <row r="81" spans="1:3" ht="12.75">
      <c r="A81">
        <f t="shared" si="4"/>
        <v>2057</v>
      </c>
      <c r="B81" s="1">
        <f t="shared" si="2"/>
        <v>27496161.06915926</v>
      </c>
      <c r="C81" s="1">
        <f t="shared" si="3"/>
        <v>1944580938.1273973</v>
      </c>
    </row>
    <row r="82" spans="1:3" ht="12.75">
      <c r="A82">
        <f t="shared" si="4"/>
        <v>2058</v>
      </c>
      <c r="B82" s="1">
        <f t="shared" si="2"/>
        <v>27809617.305347674</v>
      </c>
      <c r="C82" s="1">
        <f t="shared" si="3"/>
        <v>1916771320.8220496</v>
      </c>
    </row>
    <row r="83" spans="1:3" ht="12.75">
      <c r="A83">
        <f t="shared" si="4"/>
        <v>2059</v>
      </c>
      <c r="B83" s="1">
        <f t="shared" si="2"/>
        <v>28126646.942628637</v>
      </c>
      <c r="C83" s="1">
        <f t="shared" si="3"/>
        <v>1888644673.879421</v>
      </c>
    </row>
    <row r="84" spans="1:3" ht="12.75">
      <c r="A84">
        <f t="shared" si="4"/>
        <v>2060</v>
      </c>
      <c r="B84" s="1">
        <f t="shared" si="2"/>
        <v>28447290.717774604</v>
      </c>
      <c r="C84" s="1">
        <f t="shared" si="3"/>
        <v>1860197383.1616464</v>
      </c>
    </row>
    <row r="85" spans="1:3" ht="12.75">
      <c r="A85">
        <f t="shared" si="4"/>
        <v>2061</v>
      </c>
      <c r="B85" s="1">
        <f t="shared" si="2"/>
        <v>28771589.831957232</v>
      </c>
      <c r="C85" s="1">
        <f t="shared" si="3"/>
        <v>1831425793.329689</v>
      </c>
    </row>
    <row r="86" spans="1:3" ht="12.75">
      <c r="A86">
        <f t="shared" si="4"/>
        <v>2062</v>
      </c>
      <c r="B86" s="1">
        <f t="shared" si="2"/>
        <v>29099585.956041545</v>
      </c>
      <c r="C86" s="1">
        <f t="shared" si="3"/>
        <v>1802326207.3736475</v>
      </c>
    </row>
    <row r="87" spans="1:3" ht="12.75">
      <c r="A87">
        <f t="shared" si="4"/>
        <v>2063</v>
      </c>
      <c r="B87" s="1">
        <f t="shared" si="2"/>
        <v>29431321.23594042</v>
      </c>
      <c r="C87" s="1">
        <f t="shared" si="3"/>
        <v>1772894886.137707</v>
      </c>
    </row>
    <row r="88" spans="1:3" ht="12.75">
      <c r="A88">
        <f t="shared" si="4"/>
        <v>2064</v>
      </c>
      <c r="B88" s="1">
        <f t="shared" si="2"/>
        <v>29766838.29803014</v>
      </c>
      <c r="C88" s="1">
        <f t="shared" si="3"/>
        <v>1743128047.8396769</v>
      </c>
    </row>
    <row r="89" spans="1:3" ht="12.75">
      <c r="A89">
        <f t="shared" si="4"/>
        <v>2065</v>
      </c>
      <c r="B89" s="1">
        <f t="shared" si="2"/>
        <v>30106180.254627686</v>
      </c>
      <c r="C89" s="1">
        <f t="shared" si="3"/>
        <v>1713021867.5850492</v>
      </c>
    </row>
    <row r="90" spans="1:3" ht="12.75">
      <c r="A90">
        <f t="shared" si="4"/>
        <v>2066</v>
      </c>
      <c r="B90" s="1">
        <f t="shared" si="2"/>
        <v>30449390.709530443</v>
      </c>
      <c r="C90" s="1">
        <f t="shared" si="3"/>
        <v>1682572476.8755188</v>
      </c>
    </row>
    <row r="91" spans="1:3" ht="12.75">
      <c r="A91">
        <f t="shared" si="4"/>
        <v>2067</v>
      </c>
      <c r="B91" s="1">
        <f t="shared" si="2"/>
        <v>30796513.76361909</v>
      </c>
      <c r="C91" s="1">
        <f t="shared" si="3"/>
        <v>1651775963.1118996</v>
      </c>
    </row>
    <row r="92" spans="1:3" ht="12.75">
      <c r="A92">
        <f t="shared" si="4"/>
        <v>2068</v>
      </c>
      <c r="B92" s="1">
        <f t="shared" si="2"/>
        <v>31147594.02052435</v>
      </c>
      <c r="C92" s="1">
        <f t="shared" si="3"/>
        <v>1620628369.0913754</v>
      </c>
    </row>
    <row r="93" spans="1:3" ht="12.75">
      <c r="A93">
        <f t="shared" si="4"/>
        <v>2069</v>
      </c>
      <c r="B93" s="1">
        <f t="shared" si="2"/>
        <v>31502676.59235833</v>
      </c>
      <c r="C93" s="1">
        <f t="shared" si="3"/>
        <v>1589125692.499017</v>
      </c>
    </row>
    <row r="94" spans="1:3" ht="12.75">
      <c r="A94">
        <f t="shared" si="4"/>
        <v>2070</v>
      </c>
      <c r="B94" s="1">
        <f t="shared" si="2"/>
        <v>31861807.105511215</v>
      </c>
      <c r="C94" s="1">
        <f t="shared" si="3"/>
        <v>1557263885.3935058</v>
      </c>
    </row>
    <row r="95" spans="1:3" ht="12.75">
      <c r="A95">
        <f t="shared" si="4"/>
        <v>2071</v>
      </c>
      <c r="B95" s="1">
        <f t="shared" si="2"/>
        <v>32225031.706514042</v>
      </c>
      <c r="C95" s="1">
        <f t="shared" si="3"/>
        <v>1525038853.6869917</v>
      </c>
    </row>
    <row r="96" spans="1:3" ht="12.75">
      <c r="A96">
        <f t="shared" si="4"/>
        <v>2072</v>
      </c>
      <c r="B96" s="1">
        <f t="shared" si="2"/>
        <v>32592397.0679683</v>
      </c>
      <c r="C96" s="1">
        <f t="shared" si="3"/>
        <v>1492446456.6190233</v>
      </c>
    </row>
    <row r="97" spans="1:3" ht="12.75">
      <c r="A97">
        <f t="shared" si="4"/>
        <v>2073</v>
      </c>
      <c r="B97" s="1">
        <f aca="true" t="shared" si="5" ref="B97:B132">B96+(B96*0.0114)</f>
        <v>32963950.39454314</v>
      </c>
      <c r="C97" s="1">
        <f aca="true" t="shared" si="6" ref="C97:C132">C96-B97</f>
        <v>1459482506.2244802</v>
      </c>
    </row>
    <row r="98" spans="1:3" ht="12.75">
      <c r="A98">
        <f t="shared" si="4"/>
        <v>2074</v>
      </c>
      <c r="B98" s="1">
        <f t="shared" si="5"/>
        <v>33339739.42904093</v>
      </c>
      <c r="C98" s="1">
        <f t="shared" si="6"/>
        <v>1426142766.7954392</v>
      </c>
    </row>
    <row r="99" spans="1:3" ht="12.75">
      <c r="A99">
        <f t="shared" si="4"/>
        <v>2075</v>
      </c>
      <c r="B99" s="1">
        <f t="shared" si="5"/>
        <v>33719812.458532</v>
      </c>
      <c r="C99" s="1">
        <f t="shared" si="6"/>
        <v>1392422954.3369071</v>
      </c>
    </row>
    <row r="100" spans="1:3" ht="12.75">
      <c r="A100">
        <f t="shared" si="4"/>
        <v>2076</v>
      </c>
      <c r="B100" s="1">
        <f t="shared" si="5"/>
        <v>34104218.32055926</v>
      </c>
      <c r="C100" s="1">
        <f t="shared" si="6"/>
        <v>1358318736.016348</v>
      </c>
    </row>
    <row r="101" spans="1:3" ht="12.75">
      <c r="A101">
        <f t="shared" si="4"/>
        <v>2077</v>
      </c>
      <c r="B101" s="1">
        <f t="shared" si="5"/>
        <v>34493006.409413636</v>
      </c>
      <c r="C101" s="1">
        <f t="shared" si="6"/>
        <v>1323825729.6069343</v>
      </c>
    </row>
    <row r="102" spans="1:3" ht="12.75">
      <c r="A102">
        <f t="shared" si="4"/>
        <v>2078</v>
      </c>
      <c r="B102" s="1">
        <f t="shared" si="5"/>
        <v>34886226.68248095</v>
      </c>
      <c r="C102" s="1">
        <f t="shared" si="6"/>
        <v>1288939502.9244533</v>
      </c>
    </row>
    <row r="103" spans="1:3" ht="12.75">
      <c r="A103">
        <f t="shared" si="4"/>
        <v>2079</v>
      </c>
      <c r="B103" s="1">
        <f t="shared" si="5"/>
        <v>35283929.66666124</v>
      </c>
      <c r="C103" s="1">
        <f t="shared" si="6"/>
        <v>1253655573.257792</v>
      </c>
    </row>
    <row r="104" spans="1:3" ht="12.75">
      <c r="A104">
        <f t="shared" si="4"/>
        <v>2080</v>
      </c>
      <c r="B104" s="1">
        <f t="shared" si="5"/>
        <v>35686166.46486118</v>
      </c>
      <c r="C104" s="1">
        <f t="shared" si="6"/>
        <v>1217969406.7929308</v>
      </c>
    </row>
    <row r="105" spans="1:3" ht="12.75">
      <c r="A105">
        <f t="shared" si="4"/>
        <v>2081</v>
      </c>
      <c r="B105" s="1">
        <f t="shared" si="5"/>
        <v>36092988.76256059</v>
      </c>
      <c r="C105" s="1">
        <f t="shared" si="6"/>
        <v>1181876418.0303702</v>
      </c>
    </row>
    <row r="106" spans="1:3" ht="12.75">
      <c r="A106">
        <f t="shared" si="4"/>
        <v>2082</v>
      </c>
      <c r="B106" s="1">
        <f t="shared" si="5"/>
        <v>36504448.834453784</v>
      </c>
      <c r="C106" s="1">
        <f t="shared" si="6"/>
        <v>1145371969.1959164</v>
      </c>
    </row>
    <row r="107" spans="1:3" ht="12.75">
      <c r="A107">
        <f t="shared" si="4"/>
        <v>2083</v>
      </c>
      <c r="B107" s="1">
        <f t="shared" si="5"/>
        <v>36920599.55116656</v>
      </c>
      <c r="C107" s="1">
        <f t="shared" si="6"/>
        <v>1108451369.6447499</v>
      </c>
    </row>
    <row r="108" spans="1:3" ht="12.75">
      <c r="A108">
        <f t="shared" si="4"/>
        <v>2084</v>
      </c>
      <c r="B108" s="1">
        <f t="shared" si="5"/>
        <v>37341494.38604986</v>
      </c>
      <c r="C108" s="1">
        <f t="shared" si="6"/>
        <v>1071109875.2587</v>
      </c>
    </row>
    <row r="109" spans="1:3" ht="12.75">
      <c r="A109">
        <f t="shared" si="4"/>
        <v>2085</v>
      </c>
      <c r="B109" s="1">
        <f t="shared" si="5"/>
        <v>37767187.422050826</v>
      </c>
      <c r="C109" s="1">
        <f t="shared" si="6"/>
        <v>1033342687.8366492</v>
      </c>
    </row>
    <row r="110" spans="1:3" ht="12.75">
      <c r="A110">
        <f t="shared" si="4"/>
        <v>2086</v>
      </c>
      <c r="B110" s="1">
        <f t="shared" si="5"/>
        <v>38197733.3586622</v>
      </c>
      <c r="C110" s="1">
        <f t="shared" si="6"/>
        <v>995144954.4779869</v>
      </c>
    </row>
    <row r="111" spans="1:3" ht="12.75">
      <c r="A111">
        <f t="shared" si="4"/>
        <v>2087</v>
      </c>
      <c r="B111" s="1">
        <f t="shared" si="5"/>
        <v>38633187.518950954</v>
      </c>
      <c r="C111" s="1">
        <f t="shared" si="6"/>
        <v>956511766.959036</v>
      </c>
    </row>
    <row r="112" spans="1:3" ht="12.75">
      <c r="A112">
        <f t="shared" si="4"/>
        <v>2088</v>
      </c>
      <c r="B112" s="1">
        <f t="shared" si="5"/>
        <v>39073605.856667</v>
      </c>
      <c r="C112" s="1">
        <f t="shared" si="6"/>
        <v>917438161.102369</v>
      </c>
    </row>
    <row r="113" spans="1:3" ht="12.75">
      <c r="A113">
        <f t="shared" si="4"/>
        <v>2089</v>
      </c>
      <c r="B113" s="1">
        <f t="shared" si="5"/>
        <v>39519044.963433</v>
      </c>
      <c r="C113" s="1">
        <f t="shared" si="6"/>
        <v>877919116.1389359</v>
      </c>
    </row>
    <row r="114" spans="1:3" ht="12.75">
      <c r="A114">
        <f t="shared" si="4"/>
        <v>2090</v>
      </c>
      <c r="B114" s="1">
        <f t="shared" si="5"/>
        <v>39969562.076016136</v>
      </c>
      <c r="C114" s="1">
        <f t="shared" si="6"/>
        <v>837949554.0629197</v>
      </c>
    </row>
    <row r="115" spans="1:3" ht="12.75">
      <c r="A115">
        <f t="shared" si="4"/>
        <v>2091</v>
      </c>
      <c r="B115" s="1">
        <f t="shared" si="5"/>
        <v>40425215.083682716</v>
      </c>
      <c r="C115" s="1">
        <f t="shared" si="6"/>
        <v>797524338.9792371</v>
      </c>
    </row>
    <row r="116" spans="1:3" ht="12.75">
      <c r="A116">
        <f t="shared" si="4"/>
        <v>2092</v>
      </c>
      <c r="B116" s="1">
        <f t="shared" si="5"/>
        <v>40886062.5356367</v>
      </c>
      <c r="C116" s="1">
        <f t="shared" si="6"/>
        <v>756638276.4436004</v>
      </c>
    </row>
    <row r="117" spans="1:3" ht="12.75">
      <c r="A117">
        <f t="shared" si="4"/>
        <v>2093</v>
      </c>
      <c r="B117" s="1">
        <f t="shared" si="5"/>
        <v>41352163.648542956</v>
      </c>
      <c r="C117" s="1">
        <f t="shared" si="6"/>
        <v>715286112.7950574</v>
      </c>
    </row>
    <row r="118" spans="1:3" ht="12.75">
      <c r="A118">
        <f t="shared" si="4"/>
        <v>2094</v>
      </c>
      <c r="B118" s="1">
        <f t="shared" si="5"/>
        <v>41823578.31413635</v>
      </c>
      <c r="C118" s="1">
        <f t="shared" si="6"/>
        <v>673462534.480921</v>
      </c>
    </row>
    <row r="119" spans="1:3" ht="12.75">
      <c r="A119">
        <f t="shared" si="4"/>
        <v>2095</v>
      </c>
      <c r="B119" s="1">
        <f t="shared" si="5"/>
        <v>42300367.1069175</v>
      </c>
      <c r="C119" s="1">
        <f t="shared" si="6"/>
        <v>631162167.3740035</v>
      </c>
    </row>
    <row r="120" spans="1:3" ht="12.75">
      <c r="A120">
        <f t="shared" si="4"/>
        <v>2096</v>
      </c>
      <c r="B120" s="1">
        <f t="shared" si="5"/>
        <v>42782591.29193636</v>
      </c>
      <c r="C120" s="1">
        <f t="shared" si="6"/>
        <v>588379576.0820671</v>
      </c>
    </row>
    <row r="121" spans="1:3" ht="12.75">
      <c r="A121">
        <f t="shared" si="4"/>
        <v>2097</v>
      </c>
      <c r="B121" s="1">
        <f t="shared" si="5"/>
        <v>43270312.83266444</v>
      </c>
      <c r="C121" s="1">
        <f t="shared" si="6"/>
        <v>545109263.2494026</v>
      </c>
    </row>
    <row r="122" spans="1:3" ht="12.75">
      <c r="A122">
        <f t="shared" si="4"/>
        <v>2098</v>
      </c>
      <c r="B122" s="1">
        <f t="shared" si="5"/>
        <v>43763594.39895681</v>
      </c>
      <c r="C122" s="1">
        <f t="shared" si="6"/>
        <v>501345668.8504458</v>
      </c>
    </row>
    <row r="123" spans="1:3" ht="12.75">
      <c r="A123">
        <f t="shared" si="4"/>
        <v>2099</v>
      </c>
      <c r="B123" s="1">
        <f t="shared" si="5"/>
        <v>44262499.37510492</v>
      </c>
      <c r="C123" s="1">
        <f t="shared" si="6"/>
        <v>457083169.4753409</v>
      </c>
    </row>
    <row r="124" spans="1:3" ht="12.75">
      <c r="A124">
        <f t="shared" si="4"/>
        <v>2100</v>
      </c>
      <c r="B124" s="1">
        <f t="shared" si="5"/>
        <v>44767091.86798111</v>
      </c>
      <c r="C124" s="1">
        <f t="shared" si="6"/>
        <v>412316077.60735977</v>
      </c>
    </row>
    <row r="125" spans="1:3" ht="12.75">
      <c r="A125">
        <f t="shared" si="4"/>
        <v>2101</v>
      </c>
      <c r="B125" s="1">
        <f t="shared" si="5"/>
        <v>45277436.7152761</v>
      </c>
      <c r="C125" s="1">
        <f t="shared" si="6"/>
        <v>367038640.89208364</v>
      </c>
    </row>
    <row r="126" spans="1:3" ht="12.75">
      <c r="A126">
        <f t="shared" si="4"/>
        <v>2102</v>
      </c>
      <c r="B126" s="1">
        <f t="shared" si="5"/>
        <v>45793599.49383025</v>
      </c>
      <c r="C126" s="1">
        <f t="shared" si="6"/>
        <v>321245041.3982534</v>
      </c>
    </row>
    <row r="127" spans="1:3" ht="12.75">
      <c r="A127">
        <f t="shared" si="4"/>
        <v>2103</v>
      </c>
      <c r="B127" s="1">
        <f t="shared" si="5"/>
        <v>46315646.528059915</v>
      </c>
      <c r="C127" s="1">
        <f t="shared" si="6"/>
        <v>274929394.8701935</v>
      </c>
    </row>
    <row r="128" spans="1:3" ht="12.75">
      <c r="A128">
        <f t="shared" si="4"/>
        <v>2104</v>
      </c>
      <c r="B128" s="1">
        <f t="shared" si="5"/>
        <v>46843644.8984798</v>
      </c>
      <c r="C128" s="1">
        <f t="shared" si="6"/>
        <v>228085749.9717137</v>
      </c>
    </row>
    <row r="129" spans="1:3" ht="12.75">
      <c r="A129">
        <f t="shared" si="4"/>
        <v>2105</v>
      </c>
      <c r="B129" s="1">
        <f t="shared" si="5"/>
        <v>47377662.450322464</v>
      </c>
      <c r="C129" s="1">
        <f t="shared" si="6"/>
        <v>180708087.5213912</v>
      </c>
    </row>
    <row r="130" spans="1:3" ht="12.75">
      <c r="A130">
        <f t="shared" si="4"/>
        <v>2106</v>
      </c>
      <c r="B130" s="1">
        <f t="shared" si="5"/>
        <v>47917767.80225614</v>
      </c>
      <c r="C130" s="1">
        <f t="shared" si="6"/>
        <v>132790319.71913508</v>
      </c>
    </row>
    <row r="131" spans="1:3" ht="12.75">
      <c r="A131">
        <f t="shared" si="4"/>
        <v>2107</v>
      </c>
      <c r="B131" s="1">
        <f t="shared" si="5"/>
        <v>48464030.355201855</v>
      </c>
      <c r="C131" s="1">
        <f t="shared" si="6"/>
        <v>84326289.36393322</v>
      </c>
    </row>
    <row r="132" spans="1:3" ht="12.75">
      <c r="A132">
        <f t="shared" si="4"/>
        <v>2108</v>
      </c>
      <c r="B132" s="1">
        <f t="shared" si="5"/>
        <v>49016520.30125116</v>
      </c>
      <c r="C132" s="1">
        <f t="shared" si="6"/>
        <v>35309769.06268206</v>
      </c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">
      <selection activeCell="K139" sqref="K139"/>
    </sheetView>
  </sheetViews>
  <sheetFormatPr defaultColWidth="11.00390625" defaultRowHeight="12.75"/>
  <cols>
    <col min="2" max="2" width="14.125" style="0" customWidth="1"/>
    <col min="3" max="3" width="12.75390625" style="0" customWidth="1"/>
  </cols>
  <sheetData>
    <row r="1" spans="1:3" ht="12.75">
      <c r="A1" t="s">
        <v>3</v>
      </c>
      <c r="B1" s="3" t="s">
        <v>23</v>
      </c>
      <c r="C1" s="3"/>
    </row>
    <row r="2" spans="2:4" ht="12.75">
      <c r="B2" t="s">
        <v>13</v>
      </c>
      <c r="C2" s="1">
        <v>1790000000</v>
      </c>
      <c r="D2" t="s">
        <v>14</v>
      </c>
    </row>
    <row r="5" spans="1:2" ht="12.75">
      <c r="A5" s="3" t="s">
        <v>15</v>
      </c>
      <c r="B5" s="3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5120000</v>
      </c>
      <c r="C8" s="1"/>
    </row>
    <row r="9" spans="1:5" ht="12.75">
      <c r="A9">
        <v>1991</v>
      </c>
      <c r="B9" s="1">
        <v>4300000</v>
      </c>
      <c r="C9" s="1">
        <f>B9-B8</f>
        <v>-820000</v>
      </c>
      <c r="D9" s="2">
        <f>C9/B9*100</f>
        <v>-19.069767441860467</v>
      </c>
      <c r="E9" s="2"/>
    </row>
    <row r="10" spans="1:5" ht="12.75">
      <c r="A10">
        <v>1992</v>
      </c>
      <c r="B10" s="1">
        <v>4120000</v>
      </c>
      <c r="C10" s="1">
        <f aca="true" t="shared" si="0" ref="C10:C25">B10-B9</f>
        <v>-180000</v>
      </c>
      <c r="D10" s="2">
        <f aca="true" t="shared" si="1" ref="D10:D25">C10/B10*100</f>
        <v>-4.368932038834951</v>
      </c>
      <c r="E10" s="2"/>
    </row>
    <row r="11" spans="1:5" ht="12.75">
      <c r="A11">
        <v>1993</v>
      </c>
      <c r="B11" s="1">
        <v>4100000</v>
      </c>
      <c r="C11" s="1">
        <f t="shared" si="0"/>
        <v>-20000</v>
      </c>
      <c r="D11" s="2">
        <f t="shared" si="1"/>
        <v>-0.4878048780487805</v>
      </c>
      <c r="E11" s="2"/>
    </row>
    <row r="12" spans="1:5" ht="12.75">
      <c r="A12">
        <v>1994</v>
      </c>
      <c r="B12" s="1">
        <v>3810000</v>
      </c>
      <c r="C12" s="1">
        <f t="shared" si="0"/>
        <v>-290000</v>
      </c>
      <c r="D12" s="2">
        <f t="shared" si="1"/>
        <v>-7.611548556430446</v>
      </c>
      <c r="E12" s="2"/>
    </row>
    <row r="13" spans="1:5" ht="12.75">
      <c r="A13">
        <v>1995</v>
      </c>
      <c r="B13" s="1">
        <v>3940000</v>
      </c>
      <c r="C13" s="1">
        <f t="shared" si="0"/>
        <v>130000</v>
      </c>
      <c r="D13" s="2">
        <f t="shared" si="1"/>
        <v>3.2994923857868024</v>
      </c>
      <c r="E13" s="2"/>
    </row>
    <row r="14" spans="1:5" ht="12.75">
      <c r="A14">
        <v>1996</v>
      </c>
      <c r="B14" s="1">
        <v>4040000</v>
      </c>
      <c r="C14" s="1">
        <f t="shared" si="0"/>
        <v>100000</v>
      </c>
      <c r="D14" s="2">
        <f t="shared" si="1"/>
        <v>2.4752475247524752</v>
      </c>
      <c r="E14" s="2"/>
    </row>
    <row r="15" spans="1:5" ht="12.75">
      <c r="A15">
        <v>1997</v>
      </c>
      <c r="B15" s="1">
        <v>4170000</v>
      </c>
      <c r="C15" s="1">
        <f t="shared" si="0"/>
        <v>130000</v>
      </c>
      <c r="D15" s="2">
        <f t="shared" si="1"/>
        <v>3.117505995203837</v>
      </c>
      <c r="E15" s="2"/>
    </row>
    <row r="16" spans="1:5" ht="12.75">
      <c r="A16">
        <v>1998</v>
      </c>
      <c r="B16" s="1">
        <v>4370000</v>
      </c>
      <c r="C16" s="1">
        <f t="shared" si="0"/>
        <v>200000</v>
      </c>
      <c r="D16" s="2">
        <f t="shared" si="1"/>
        <v>4.576659038901601</v>
      </c>
      <c r="E16" s="2"/>
    </row>
    <row r="17" spans="1:5" ht="12.75">
      <c r="A17">
        <v>1999</v>
      </c>
      <c r="B17" s="1">
        <v>4420000</v>
      </c>
      <c r="C17" s="1">
        <f t="shared" si="0"/>
        <v>50000</v>
      </c>
      <c r="D17" s="2">
        <f t="shared" si="1"/>
        <v>1.1312217194570136</v>
      </c>
      <c r="E17" s="2"/>
    </row>
    <row r="18" spans="1:5" ht="12.75">
      <c r="A18">
        <v>2000</v>
      </c>
      <c r="B18" s="1">
        <v>4520000</v>
      </c>
      <c r="C18" s="1">
        <f t="shared" si="0"/>
        <v>100000</v>
      </c>
      <c r="D18" s="2">
        <f t="shared" si="1"/>
        <v>2.2123893805309733</v>
      </c>
      <c r="E18" s="2"/>
    </row>
    <row r="19" spans="1:5" ht="12.75">
      <c r="A19">
        <v>2001</v>
      </c>
      <c r="B19" s="1">
        <v>4600000</v>
      </c>
      <c r="C19" s="1">
        <f t="shared" si="0"/>
        <v>80000</v>
      </c>
      <c r="D19" s="2">
        <f t="shared" si="1"/>
        <v>1.7391304347826086</v>
      </c>
      <c r="E19" s="2"/>
    </row>
    <row r="20" spans="1:5" ht="12.75">
      <c r="A20">
        <v>2002</v>
      </c>
      <c r="B20" s="1">
        <v>4430000</v>
      </c>
      <c r="C20" s="1">
        <f t="shared" si="0"/>
        <v>-170000</v>
      </c>
      <c r="D20" s="2">
        <f t="shared" si="1"/>
        <v>-3.837471783295711</v>
      </c>
      <c r="E20" s="2"/>
    </row>
    <row r="21" spans="1:5" ht="12.75">
      <c r="A21">
        <v>2003</v>
      </c>
      <c r="B21" s="1">
        <v>4910000</v>
      </c>
      <c r="C21" s="1">
        <f t="shared" si="0"/>
        <v>480000</v>
      </c>
      <c r="D21" s="2">
        <f t="shared" si="1"/>
        <v>9.775967413441954</v>
      </c>
      <c r="E21" s="2"/>
    </row>
    <row r="22" spans="1:5" ht="12.75">
      <c r="A22">
        <v>2004</v>
      </c>
      <c r="B22" s="1">
        <v>5220000</v>
      </c>
      <c r="C22" s="1">
        <f t="shared" si="0"/>
        <v>310000</v>
      </c>
      <c r="D22" s="2">
        <f t="shared" si="1"/>
        <v>5.938697318007663</v>
      </c>
      <c r="E22" s="2"/>
    </row>
    <row r="23" spans="1:5" ht="12.75">
      <c r="A23">
        <v>2005</v>
      </c>
      <c r="B23" s="1">
        <v>5260000</v>
      </c>
      <c r="C23" s="1">
        <f t="shared" si="0"/>
        <v>40000</v>
      </c>
      <c r="D23" s="2">
        <f t="shared" si="1"/>
        <v>0.7604562737642585</v>
      </c>
      <c r="E23" s="2"/>
    </row>
    <row r="24" spans="1:5" ht="12.75">
      <c r="A24">
        <v>2006</v>
      </c>
      <c r="B24" s="1">
        <v>5330000</v>
      </c>
      <c r="C24" s="1">
        <f t="shared" si="0"/>
        <v>70000</v>
      </c>
      <c r="D24" s="2">
        <f t="shared" si="1"/>
        <v>1.3133208255159476</v>
      </c>
      <c r="E24" s="2"/>
    </row>
    <row r="25" spans="1:5" ht="12.75">
      <c r="A25">
        <v>2007</v>
      </c>
      <c r="B25" s="1">
        <v>5310000</v>
      </c>
      <c r="C25" s="1">
        <f t="shared" si="0"/>
        <v>-20000</v>
      </c>
      <c r="D25" s="2">
        <f t="shared" si="1"/>
        <v>-0.3766478342749529</v>
      </c>
      <c r="E25" s="2"/>
    </row>
    <row r="26" spans="4:5" ht="12.75">
      <c r="D26" s="2"/>
      <c r="E26" s="2"/>
    </row>
    <row r="27" spans="3:5" ht="12.75">
      <c r="C27" t="s">
        <v>19</v>
      </c>
      <c r="D27" s="2">
        <f>AVERAGE(D9,D25)</f>
        <v>-9.72320763806771</v>
      </c>
      <c r="E27" s="2">
        <f>(((B25-B9)/B9)/17)*100</f>
        <v>1.3816689466484269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f>B25</f>
        <v>5310000</v>
      </c>
      <c r="C31" s="1">
        <f>C2</f>
        <v>1790000000</v>
      </c>
    </row>
    <row r="32" spans="1:3" ht="12.75">
      <c r="A32">
        <v>2008</v>
      </c>
      <c r="B32" s="1">
        <f>B31+(B31*0.0138)</f>
        <v>5383278</v>
      </c>
      <c r="C32" s="1">
        <f>C31-B32</f>
        <v>1784616722</v>
      </c>
    </row>
    <row r="33" spans="1:3" ht="12.75">
      <c r="A33">
        <v>2009</v>
      </c>
      <c r="B33" s="1">
        <f aca="true" t="shared" si="2" ref="B33:B96">B32+(B32*0.0138)</f>
        <v>5457567.2364</v>
      </c>
      <c r="C33" s="1">
        <f aca="true" t="shared" si="3" ref="C33:C96">C32-B33</f>
        <v>1779159154.7636</v>
      </c>
    </row>
    <row r="34" spans="1:3" ht="12.75">
      <c r="A34">
        <v>2010</v>
      </c>
      <c r="B34" s="1">
        <f t="shared" si="2"/>
        <v>5532881.66426232</v>
      </c>
      <c r="C34" s="1">
        <f t="shared" si="3"/>
        <v>1773626273.0993378</v>
      </c>
    </row>
    <row r="35" spans="1:3" ht="12.75">
      <c r="A35">
        <v>2011</v>
      </c>
      <c r="B35" s="1">
        <f t="shared" si="2"/>
        <v>5609235.43122914</v>
      </c>
      <c r="C35" s="1">
        <f t="shared" si="3"/>
        <v>1768017037.6681087</v>
      </c>
    </row>
    <row r="36" spans="1:3" ht="12.75">
      <c r="A36">
        <v>2012</v>
      </c>
      <c r="B36" s="1">
        <f t="shared" si="2"/>
        <v>5686642.880180102</v>
      </c>
      <c r="C36" s="1">
        <f t="shared" si="3"/>
        <v>1762330394.7879286</v>
      </c>
    </row>
    <row r="37" spans="1:3" ht="12.75">
      <c r="A37">
        <v>2013</v>
      </c>
      <c r="B37" s="1">
        <f t="shared" si="2"/>
        <v>5765118.551926587</v>
      </c>
      <c r="C37" s="1">
        <f t="shared" si="3"/>
        <v>1756565276.236002</v>
      </c>
    </row>
    <row r="38" spans="1:3" ht="12.75">
      <c r="A38">
        <v>2014</v>
      </c>
      <c r="B38" s="1">
        <f t="shared" si="2"/>
        <v>5844677.187943174</v>
      </c>
      <c r="C38" s="1">
        <f t="shared" si="3"/>
        <v>1750720599.0480587</v>
      </c>
    </row>
    <row r="39" spans="1:3" ht="12.75">
      <c r="A39">
        <v>2015</v>
      </c>
      <c r="B39" s="1">
        <f t="shared" si="2"/>
        <v>5925333.733136789</v>
      </c>
      <c r="C39" s="1">
        <f t="shared" si="3"/>
        <v>1744795265.3149219</v>
      </c>
    </row>
    <row r="40" spans="1:3" ht="12.75">
      <c r="A40">
        <v>2016</v>
      </c>
      <c r="B40" s="1">
        <f t="shared" si="2"/>
        <v>6007103.338654077</v>
      </c>
      <c r="C40" s="1">
        <f t="shared" si="3"/>
        <v>1738788161.9762678</v>
      </c>
    </row>
    <row r="41" spans="1:3" ht="12.75">
      <c r="A41">
        <v>2017</v>
      </c>
      <c r="B41" s="1">
        <f t="shared" si="2"/>
        <v>6090001.364727503</v>
      </c>
      <c r="C41" s="1">
        <f t="shared" si="3"/>
        <v>1732698160.6115403</v>
      </c>
    </row>
    <row r="42" spans="1:3" ht="12.75">
      <c r="A42">
        <v>2018</v>
      </c>
      <c r="B42" s="1">
        <f t="shared" si="2"/>
        <v>6174043.383560742</v>
      </c>
      <c r="C42" s="1">
        <f t="shared" si="3"/>
        <v>1726524117.2279797</v>
      </c>
    </row>
    <row r="43" spans="1:3" ht="12.75">
      <c r="A43">
        <v>2019</v>
      </c>
      <c r="B43" s="1">
        <f t="shared" si="2"/>
        <v>6259245.18225388</v>
      </c>
      <c r="C43" s="1">
        <f t="shared" si="3"/>
        <v>1720264872.0457258</v>
      </c>
    </row>
    <row r="44" spans="1:3" ht="12.75">
      <c r="A44">
        <v>2020</v>
      </c>
      <c r="B44" s="1">
        <f t="shared" si="2"/>
        <v>6345622.765768984</v>
      </c>
      <c r="C44" s="1">
        <f t="shared" si="3"/>
        <v>1713919249.2799568</v>
      </c>
    </row>
    <row r="45" spans="1:3" ht="12.75">
      <c r="A45">
        <v>2021</v>
      </c>
      <c r="B45" s="1">
        <f t="shared" si="2"/>
        <v>6433192.359936596</v>
      </c>
      <c r="C45" s="1">
        <f t="shared" si="3"/>
        <v>1707486056.92002</v>
      </c>
    </row>
    <row r="46" spans="1:3" ht="12.75">
      <c r="A46">
        <v>2022</v>
      </c>
      <c r="B46" s="1">
        <f t="shared" si="2"/>
        <v>6521970.414503721</v>
      </c>
      <c r="C46" s="1">
        <f t="shared" si="3"/>
        <v>1700964086.5055163</v>
      </c>
    </row>
    <row r="47" spans="1:3" ht="12.75">
      <c r="A47">
        <v>2023</v>
      </c>
      <c r="B47" s="1">
        <f t="shared" si="2"/>
        <v>6611973.606223872</v>
      </c>
      <c r="C47" s="1">
        <f t="shared" si="3"/>
        <v>1694352112.8992925</v>
      </c>
    </row>
    <row r="48" spans="1:3" ht="12.75">
      <c r="A48">
        <v>2024</v>
      </c>
      <c r="B48" s="1">
        <f t="shared" si="2"/>
        <v>6703218.841989761</v>
      </c>
      <c r="C48" s="1">
        <f t="shared" si="3"/>
        <v>1687648894.0573027</v>
      </c>
    </row>
    <row r="49" spans="1:3" ht="12.75">
      <c r="A49">
        <v>2025</v>
      </c>
      <c r="B49" s="1">
        <f t="shared" si="2"/>
        <v>6795723.26200922</v>
      </c>
      <c r="C49" s="1">
        <f t="shared" si="3"/>
        <v>1680853170.7952936</v>
      </c>
    </row>
    <row r="50" spans="1:3" ht="12.75">
      <c r="A50">
        <v>2026</v>
      </c>
      <c r="B50" s="1">
        <f t="shared" si="2"/>
        <v>6889504.243024947</v>
      </c>
      <c r="C50" s="1">
        <f t="shared" si="3"/>
        <v>1673963666.5522685</v>
      </c>
    </row>
    <row r="51" spans="1:3" ht="12.75">
      <c r="A51">
        <v>2027</v>
      </c>
      <c r="B51" s="1">
        <f t="shared" si="2"/>
        <v>6984579.401578692</v>
      </c>
      <c r="C51" s="1">
        <f t="shared" si="3"/>
        <v>1666979087.1506898</v>
      </c>
    </row>
    <row r="52" spans="1:3" ht="12.75">
      <c r="A52">
        <v>2028</v>
      </c>
      <c r="B52" s="1">
        <f t="shared" si="2"/>
        <v>7080966.5973204775</v>
      </c>
      <c r="C52" s="1">
        <f t="shared" si="3"/>
        <v>1659898120.5533693</v>
      </c>
    </row>
    <row r="53" spans="1:3" ht="12.75">
      <c r="A53">
        <v>2029</v>
      </c>
      <c r="B53" s="1">
        <f t="shared" si="2"/>
        <v>7178683.9363635</v>
      </c>
      <c r="C53" s="1">
        <f t="shared" si="3"/>
        <v>1652719436.6170058</v>
      </c>
    </row>
    <row r="54" spans="1:3" ht="12.75">
      <c r="A54">
        <v>2030</v>
      </c>
      <c r="B54" s="1">
        <f t="shared" si="2"/>
        <v>7277749.774685316</v>
      </c>
      <c r="C54" s="1">
        <f t="shared" si="3"/>
        <v>1645441686.8423204</v>
      </c>
    </row>
    <row r="55" spans="1:3" ht="12.75">
      <c r="A55">
        <v>2031</v>
      </c>
      <c r="B55" s="1">
        <f t="shared" si="2"/>
        <v>7378182.721575974</v>
      </c>
      <c r="C55" s="1">
        <f t="shared" si="3"/>
        <v>1638063504.1207445</v>
      </c>
    </row>
    <row r="56" spans="1:3" ht="12.75">
      <c r="A56">
        <v>2032</v>
      </c>
      <c r="B56" s="1">
        <f t="shared" si="2"/>
        <v>7480001.643133722</v>
      </c>
      <c r="C56" s="1">
        <f t="shared" si="3"/>
        <v>1630583502.4776108</v>
      </c>
    </row>
    <row r="57" spans="1:3" ht="12.75">
      <c r="A57">
        <v>2033</v>
      </c>
      <c r="B57" s="1">
        <f t="shared" si="2"/>
        <v>7583225.665808967</v>
      </c>
      <c r="C57" s="1">
        <f t="shared" si="3"/>
        <v>1623000276.811802</v>
      </c>
    </row>
    <row r="58" spans="1:3" ht="12.75">
      <c r="A58">
        <v>2034</v>
      </c>
      <c r="B58" s="1">
        <f t="shared" si="2"/>
        <v>7687874.179997131</v>
      </c>
      <c r="C58" s="1">
        <f t="shared" si="3"/>
        <v>1615312402.6318047</v>
      </c>
    </row>
    <row r="59" spans="1:3" ht="12.75">
      <c r="A59">
        <v>2035</v>
      </c>
      <c r="B59" s="1">
        <f t="shared" si="2"/>
        <v>7793966.843681091</v>
      </c>
      <c r="C59" s="1">
        <f t="shared" si="3"/>
        <v>1607518435.7881236</v>
      </c>
    </row>
    <row r="60" spans="1:3" ht="12.75">
      <c r="A60">
        <v>2036</v>
      </c>
      <c r="B60" s="1">
        <f t="shared" si="2"/>
        <v>7901523.58612389</v>
      </c>
      <c r="C60" s="1">
        <f t="shared" si="3"/>
        <v>1599616912.2019997</v>
      </c>
    </row>
    <row r="61" spans="1:3" ht="12.75">
      <c r="A61">
        <v>2037</v>
      </c>
      <c r="B61" s="1">
        <f t="shared" si="2"/>
        <v>8010564.6116124</v>
      </c>
      <c r="C61" s="1">
        <f t="shared" si="3"/>
        <v>1591606347.5903873</v>
      </c>
    </row>
    <row r="62" spans="1:3" ht="12.75">
      <c r="A62">
        <v>2038</v>
      </c>
      <c r="B62" s="1">
        <f t="shared" si="2"/>
        <v>8121110.403252651</v>
      </c>
      <c r="C62" s="1">
        <f t="shared" si="3"/>
        <v>1583485237.1871347</v>
      </c>
    </row>
    <row r="63" spans="1:3" ht="12.75">
      <c r="A63">
        <v>2039</v>
      </c>
      <c r="B63" s="1">
        <f t="shared" si="2"/>
        <v>8233181.726817537</v>
      </c>
      <c r="C63" s="1">
        <f t="shared" si="3"/>
        <v>1575252055.4603171</v>
      </c>
    </row>
    <row r="64" spans="1:3" ht="12.75">
      <c r="A64">
        <v>2040</v>
      </c>
      <c r="B64" s="1">
        <f t="shared" si="2"/>
        <v>8346799.634647619</v>
      </c>
      <c r="C64" s="1">
        <f t="shared" si="3"/>
        <v>1566905255.8256695</v>
      </c>
    </row>
    <row r="65" spans="1:3" ht="12.75">
      <c r="A65">
        <v>2041</v>
      </c>
      <c r="B65" s="1">
        <f t="shared" si="2"/>
        <v>8461985.469605757</v>
      </c>
      <c r="C65" s="1">
        <f t="shared" si="3"/>
        <v>1558443270.3560638</v>
      </c>
    </row>
    <row r="66" spans="1:3" ht="12.75">
      <c r="A66">
        <v>2042</v>
      </c>
      <c r="B66" s="1">
        <f t="shared" si="2"/>
        <v>8578760.869086316</v>
      </c>
      <c r="C66" s="1">
        <f t="shared" si="3"/>
        <v>1549864509.4869776</v>
      </c>
    </row>
    <row r="67" spans="1:3" ht="12.75">
      <c r="A67">
        <v>2043</v>
      </c>
      <c r="B67" s="1">
        <f t="shared" si="2"/>
        <v>8697147.769079708</v>
      </c>
      <c r="C67" s="1">
        <f t="shared" si="3"/>
        <v>1541167361.717898</v>
      </c>
    </row>
    <row r="68" spans="1:3" ht="12.75">
      <c r="A68">
        <v>2044</v>
      </c>
      <c r="B68" s="1">
        <f t="shared" si="2"/>
        <v>8817168.408293007</v>
      </c>
      <c r="C68" s="1">
        <f t="shared" si="3"/>
        <v>1532350193.309605</v>
      </c>
    </row>
    <row r="69" spans="1:3" ht="12.75">
      <c r="A69">
        <v>2045</v>
      </c>
      <c r="B69" s="1">
        <f t="shared" si="2"/>
        <v>8938845.33232745</v>
      </c>
      <c r="C69" s="1">
        <f t="shared" si="3"/>
        <v>1523411347.9772775</v>
      </c>
    </row>
    <row r="70" spans="1:3" ht="12.75">
      <c r="A70">
        <v>2046</v>
      </c>
      <c r="B70" s="1">
        <f t="shared" si="2"/>
        <v>9062201.397913568</v>
      </c>
      <c r="C70" s="1">
        <f t="shared" si="3"/>
        <v>1514349146.579364</v>
      </c>
    </row>
    <row r="71" spans="1:3" ht="12.75">
      <c r="A71">
        <v>2047</v>
      </c>
      <c r="B71" s="1">
        <f t="shared" si="2"/>
        <v>9187259.777204774</v>
      </c>
      <c r="C71" s="1">
        <f t="shared" si="3"/>
        <v>1505161886.8021593</v>
      </c>
    </row>
    <row r="72" spans="1:3" ht="12.75">
      <c r="A72">
        <v>2048</v>
      </c>
      <c r="B72" s="1">
        <f t="shared" si="2"/>
        <v>9314043.9621302</v>
      </c>
      <c r="C72" s="1">
        <f t="shared" si="3"/>
        <v>1495847842.840029</v>
      </c>
    </row>
    <row r="73" spans="1:3" ht="12.75">
      <c r="A73">
        <v>2049</v>
      </c>
      <c r="B73" s="1">
        <f t="shared" si="2"/>
        <v>9442577.768807597</v>
      </c>
      <c r="C73" s="1">
        <f t="shared" si="3"/>
        <v>1486405265.0712214</v>
      </c>
    </row>
    <row r="74" spans="1:3" ht="12.75">
      <c r="A74">
        <v>2050</v>
      </c>
      <c r="B74" s="1">
        <f t="shared" si="2"/>
        <v>9572885.342017142</v>
      </c>
      <c r="C74" s="1">
        <f t="shared" si="3"/>
        <v>1476832379.7292042</v>
      </c>
    </row>
    <row r="75" spans="1:3" ht="12.75">
      <c r="A75">
        <f>A74+1</f>
        <v>2051</v>
      </c>
      <c r="B75" s="1">
        <f t="shared" si="2"/>
        <v>9704991.159736978</v>
      </c>
      <c r="C75" s="1">
        <f t="shared" si="3"/>
        <v>1467127388.5694673</v>
      </c>
    </row>
    <row r="76" spans="1:3" ht="12.75">
      <c r="A76">
        <f aca="true" t="shared" si="4" ref="A76:A139">A75+1</f>
        <v>2052</v>
      </c>
      <c r="B76" s="1">
        <f t="shared" si="2"/>
        <v>9838920.037741348</v>
      </c>
      <c r="C76" s="1">
        <f t="shared" si="3"/>
        <v>1457288468.531726</v>
      </c>
    </row>
    <row r="77" spans="1:3" ht="12.75">
      <c r="A77">
        <f t="shared" si="4"/>
        <v>2053</v>
      </c>
      <c r="B77" s="1">
        <f t="shared" si="2"/>
        <v>9974697.134262178</v>
      </c>
      <c r="C77" s="1">
        <f t="shared" si="3"/>
        <v>1447313771.3974638</v>
      </c>
    </row>
    <row r="78" spans="1:3" ht="12.75">
      <c r="A78">
        <f t="shared" si="4"/>
        <v>2054</v>
      </c>
      <c r="B78" s="1">
        <f t="shared" si="2"/>
        <v>10112347.954714997</v>
      </c>
      <c r="C78" s="1">
        <f t="shared" si="3"/>
        <v>1437201423.4427488</v>
      </c>
    </row>
    <row r="79" spans="1:3" ht="12.75">
      <c r="A79">
        <f t="shared" si="4"/>
        <v>2055</v>
      </c>
      <c r="B79" s="1">
        <f t="shared" si="2"/>
        <v>10251898.356490064</v>
      </c>
      <c r="C79" s="1">
        <f t="shared" si="3"/>
        <v>1426949525.0862586</v>
      </c>
    </row>
    <row r="80" spans="1:3" ht="12.75">
      <c r="A80">
        <f t="shared" si="4"/>
        <v>2056</v>
      </c>
      <c r="B80" s="1">
        <f t="shared" si="2"/>
        <v>10393374.553809628</v>
      </c>
      <c r="C80" s="1">
        <f t="shared" si="3"/>
        <v>1416556150.532449</v>
      </c>
    </row>
    <row r="81" spans="1:3" ht="12.75">
      <c r="A81">
        <f t="shared" si="4"/>
        <v>2057</v>
      </c>
      <c r="B81" s="1">
        <f t="shared" si="2"/>
        <v>10536803.122652201</v>
      </c>
      <c r="C81" s="1">
        <f t="shared" si="3"/>
        <v>1406019347.4097967</v>
      </c>
    </row>
    <row r="82" spans="1:3" ht="12.75">
      <c r="A82">
        <f t="shared" si="4"/>
        <v>2058</v>
      </c>
      <c r="B82" s="1">
        <f t="shared" si="2"/>
        <v>10682211.005744802</v>
      </c>
      <c r="C82" s="1">
        <f t="shared" si="3"/>
        <v>1395337136.404052</v>
      </c>
    </row>
    <row r="83" spans="1:3" ht="12.75">
      <c r="A83">
        <f t="shared" si="4"/>
        <v>2059</v>
      </c>
      <c r="B83" s="1">
        <f t="shared" si="2"/>
        <v>10829625.51762408</v>
      </c>
      <c r="C83" s="1">
        <f t="shared" si="3"/>
        <v>1384507510.8864279</v>
      </c>
    </row>
    <row r="84" spans="1:3" ht="12.75">
      <c r="A84">
        <f t="shared" si="4"/>
        <v>2060</v>
      </c>
      <c r="B84" s="1">
        <f t="shared" si="2"/>
        <v>10979074.349767292</v>
      </c>
      <c r="C84" s="1">
        <f t="shared" si="3"/>
        <v>1373528436.5366607</v>
      </c>
    </row>
    <row r="85" spans="1:3" ht="12.75">
      <c r="A85">
        <f t="shared" si="4"/>
        <v>2061</v>
      </c>
      <c r="B85" s="1">
        <f t="shared" si="2"/>
        <v>11130585.57579408</v>
      </c>
      <c r="C85" s="1">
        <f t="shared" si="3"/>
        <v>1362397850.9608667</v>
      </c>
    </row>
    <row r="86" spans="1:3" ht="12.75">
      <c r="A86">
        <f t="shared" si="4"/>
        <v>2062</v>
      </c>
      <c r="B86" s="1">
        <f t="shared" si="2"/>
        <v>11284187.656740038</v>
      </c>
      <c r="C86" s="1">
        <f t="shared" si="3"/>
        <v>1351113663.3041267</v>
      </c>
    </row>
    <row r="87" spans="1:3" ht="12.75">
      <c r="A87">
        <f t="shared" si="4"/>
        <v>2063</v>
      </c>
      <c r="B87" s="1">
        <f t="shared" si="2"/>
        <v>11439909.44640305</v>
      </c>
      <c r="C87" s="1">
        <f t="shared" si="3"/>
        <v>1339673753.8577237</v>
      </c>
    </row>
    <row r="88" spans="1:3" ht="12.75">
      <c r="A88">
        <f t="shared" si="4"/>
        <v>2064</v>
      </c>
      <c r="B88" s="1">
        <f t="shared" si="2"/>
        <v>11597780.196763413</v>
      </c>
      <c r="C88" s="1">
        <f t="shared" si="3"/>
        <v>1328075973.6609602</v>
      </c>
    </row>
    <row r="89" spans="1:3" ht="12.75">
      <c r="A89">
        <f t="shared" si="4"/>
        <v>2065</v>
      </c>
      <c r="B89" s="1">
        <f t="shared" si="2"/>
        <v>11757829.563478747</v>
      </c>
      <c r="C89" s="1">
        <f t="shared" si="3"/>
        <v>1316318144.0974815</v>
      </c>
    </row>
    <row r="90" spans="1:3" ht="12.75">
      <c r="A90">
        <f t="shared" si="4"/>
        <v>2066</v>
      </c>
      <c r="B90" s="1">
        <f t="shared" si="2"/>
        <v>11920087.611454753</v>
      </c>
      <c r="C90" s="1">
        <f t="shared" si="3"/>
        <v>1304398056.4860268</v>
      </c>
    </row>
    <row r="91" spans="1:3" ht="12.75">
      <c r="A91">
        <f t="shared" si="4"/>
        <v>2067</v>
      </c>
      <c r="B91" s="1">
        <f t="shared" si="2"/>
        <v>12084584.820492828</v>
      </c>
      <c r="C91" s="1">
        <f t="shared" si="3"/>
        <v>1292313471.665534</v>
      </c>
    </row>
    <row r="92" spans="1:3" ht="12.75">
      <c r="A92">
        <f t="shared" si="4"/>
        <v>2068</v>
      </c>
      <c r="B92" s="1">
        <f t="shared" si="2"/>
        <v>12251352.09101563</v>
      </c>
      <c r="C92" s="1">
        <f t="shared" si="3"/>
        <v>1280062119.5745184</v>
      </c>
    </row>
    <row r="93" spans="1:3" ht="12.75">
      <c r="A93">
        <f t="shared" si="4"/>
        <v>2069</v>
      </c>
      <c r="B93" s="1">
        <f t="shared" si="2"/>
        <v>12420420.749871645</v>
      </c>
      <c r="C93" s="1">
        <f t="shared" si="3"/>
        <v>1267641698.8246467</v>
      </c>
    </row>
    <row r="94" spans="1:3" ht="12.75">
      <c r="A94">
        <f t="shared" si="4"/>
        <v>2070</v>
      </c>
      <c r="B94" s="1">
        <f t="shared" si="2"/>
        <v>12591822.556219874</v>
      </c>
      <c r="C94" s="1">
        <f t="shared" si="3"/>
        <v>1255049876.268427</v>
      </c>
    </row>
    <row r="95" spans="1:3" ht="12.75">
      <c r="A95">
        <f t="shared" si="4"/>
        <v>2071</v>
      </c>
      <c r="B95" s="1">
        <f t="shared" si="2"/>
        <v>12765589.707495708</v>
      </c>
      <c r="C95" s="1">
        <f t="shared" si="3"/>
        <v>1242284286.5609312</v>
      </c>
    </row>
    <row r="96" spans="1:3" ht="12.75">
      <c r="A96">
        <f t="shared" si="4"/>
        <v>2072</v>
      </c>
      <c r="B96" s="1">
        <f t="shared" si="2"/>
        <v>12941754.845459148</v>
      </c>
      <c r="C96" s="1">
        <f t="shared" si="3"/>
        <v>1229342531.715472</v>
      </c>
    </row>
    <row r="97" spans="1:3" ht="12.75">
      <c r="A97">
        <f t="shared" si="4"/>
        <v>2073</v>
      </c>
      <c r="B97" s="1">
        <f aca="true" t="shared" si="5" ref="B97:B156">B96+(B96*0.0138)</f>
        <v>13120351.062326485</v>
      </c>
      <c r="C97" s="1">
        <f aca="true" t="shared" si="6" ref="C97:C156">C96-B97</f>
        <v>1216222180.6531456</v>
      </c>
    </row>
    <row r="98" spans="1:3" ht="12.75">
      <c r="A98">
        <f t="shared" si="4"/>
        <v>2074</v>
      </c>
      <c r="B98" s="1">
        <f t="shared" si="5"/>
        <v>13301411.90698659</v>
      </c>
      <c r="C98" s="1">
        <f t="shared" si="6"/>
        <v>1202920768.746159</v>
      </c>
    </row>
    <row r="99" spans="1:3" ht="12.75">
      <c r="A99">
        <f t="shared" si="4"/>
        <v>2075</v>
      </c>
      <c r="B99" s="1">
        <f t="shared" si="5"/>
        <v>13484971.391303005</v>
      </c>
      <c r="C99" s="1">
        <f t="shared" si="6"/>
        <v>1189435797.354856</v>
      </c>
    </row>
    <row r="100" spans="1:3" ht="12.75">
      <c r="A100">
        <f t="shared" si="4"/>
        <v>2076</v>
      </c>
      <c r="B100" s="1">
        <f t="shared" si="5"/>
        <v>13671063.996502986</v>
      </c>
      <c r="C100" s="1">
        <f t="shared" si="6"/>
        <v>1175764733.3583531</v>
      </c>
    </row>
    <row r="101" spans="1:3" ht="12.75">
      <c r="A101">
        <f t="shared" si="4"/>
        <v>2077</v>
      </c>
      <c r="B101" s="1">
        <f t="shared" si="5"/>
        <v>13859724.679654727</v>
      </c>
      <c r="C101" s="1">
        <f t="shared" si="6"/>
        <v>1161905008.6786983</v>
      </c>
    </row>
    <row r="102" spans="1:3" ht="12.75">
      <c r="A102">
        <f t="shared" si="4"/>
        <v>2078</v>
      </c>
      <c r="B102" s="1">
        <f t="shared" si="5"/>
        <v>14050988.880233962</v>
      </c>
      <c r="C102" s="1">
        <f t="shared" si="6"/>
        <v>1147854019.7984643</v>
      </c>
    </row>
    <row r="103" spans="1:3" ht="12.75">
      <c r="A103">
        <f t="shared" si="4"/>
        <v>2079</v>
      </c>
      <c r="B103" s="1">
        <f t="shared" si="5"/>
        <v>14244892.52678119</v>
      </c>
      <c r="C103" s="1">
        <f t="shared" si="6"/>
        <v>1133609127.2716832</v>
      </c>
    </row>
    <row r="104" spans="1:3" ht="12.75">
      <c r="A104">
        <f t="shared" si="4"/>
        <v>2080</v>
      </c>
      <c r="B104" s="1">
        <f t="shared" si="5"/>
        <v>14441472.04365077</v>
      </c>
      <c r="C104" s="1">
        <f t="shared" si="6"/>
        <v>1119167655.2280324</v>
      </c>
    </row>
    <row r="105" spans="1:3" ht="12.75">
      <c r="A105">
        <f t="shared" si="4"/>
        <v>2081</v>
      </c>
      <c r="B105" s="1">
        <f t="shared" si="5"/>
        <v>14640764.357853152</v>
      </c>
      <c r="C105" s="1">
        <f t="shared" si="6"/>
        <v>1104526890.8701792</v>
      </c>
    </row>
    <row r="106" spans="1:3" ht="12.75">
      <c r="A106">
        <f t="shared" si="4"/>
        <v>2082</v>
      </c>
      <c r="B106" s="1">
        <f t="shared" si="5"/>
        <v>14842806.905991524</v>
      </c>
      <c r="C106" s="1">
        <f t="shared" si="6"/>
        <v>1089684083.9641876</v>
      </c>
    </row>
    <row r="107" spans="1:3" ht="12.75">
      <c r="A107">
        <f t="shared" si="4"/>
        <v>2083</v>
      </c>
      <c r="B107" s="1">
        <f t="shared" si="5"/>
        <v>15047637.641294207</v>
      </c>
      <c r="C107" s="1">
        <f t="shared" si="6"/>
        <v>1074636446.3228934</v>
      </c>
    </row>
    <row r="108" spans="1:3" ht="12.75">
      <c r="A108">
        <f t="shared" si="4"/>
        <v>2084</v>
      </c>
      <c r="B108" s="1">
        <f t="shared" si="5"/>
        <v>15255295.040744068</v>
      </c>
      <c r="C108" s="1">
        <f t="shared" si="6"/>
        <v>1059381151.2821493</v>
      </c>
    </row>
    <row r="109" spans="1:3" ht="12.75">
      <c r="A109">
        <f t="shared" si="4"/>
        <v>2085</v>
      </c>
      <c r="B109" s="1">
        <f t="shared" si="5"/>
        <v>15465818.112306336</v>
      </c>
      <c r="C109" s="1">
        <f t="shared" si="6"/>
        <v>1043915333.169843</v>
      </c>
    </row>
    <row r="110" spans="1:3" ht="12.75">
      <c r="A110">
        <f t="shared" si="4"/>
        <v>2086</v>
      </c>
      <c r="B110" s="1">
        <f t="shared" si="5"/>
        <v>15679246.402256163</v>
      </c>
      <c r="C110" s="1">
        <f t="shared" si="6"/>
        <v>1028236086.7675868</v>
      </c>
    </row>
    <row r="111" spans="1:3" ht="12.75">
      <c r="A111">
        <f t="shared" si="4"/>
        <v>2087</v>
      </c>
      <c r="B111" s="1">
        <f t="shared" si="5"/>
        <v>15895620.002607297</v>
      </c>
      <c r="C111" s="1">
        <f t="shared" si="6"/>
        <v>1012340466.7649795</v>
      </c>
    </row>
    <row r="112" spans="1:3" ht="12.75">
      <c r="A112">
        <f t="shared" si="4"/>
        <v>2088</v>
      </c>
      <c r="B112" s="1">
        <f t="shared" si="5"/>
        <v>16114979.558643278</v>
      </c>
      <c r="C112" s="1">
        <f t="shared" si="6"/>
        <v>996225487.2063363</v>
      </c>
    </row>
    <row r="113" spans="1:3" ht="12.75">
      <c r="A113">
        <f t="shared" si="4"/>
        <v>2089</v>
      </c>
      <c r="B113" s="1">
        <f t="shared" si="5"/>
        <v>16337366.276552554</v>
      </c>
      <c r="C113" s="1">
        <f t="shared" si="6"/>
        <v>979888120.9297837</v>
      </c>
    </row>
    <row r="114" spans="1:3" ht="12.75">
      <c r="A114">
        <f t="shared" si="4"/>
        <v>2090</v>
      </c>
      <c r="B114" s="1">
        <f t="shared" si="5"/>
        <v>16562821.931168979</v>
      </c>
      <c r="C114" s="1">
        <f t="shared" si="6"/>
        <v>963325298.9986147</v>
      </c>
    </row>
    <row r="115" spans="1:3" ht="12.75">
      <c r="A115">
        <f t="shared" si="4"/>
        <v>2091</v>
      </c>
      <c r="B115" s="1">
        <f t="shared" si="5"/>
        <v>16791388.873819113</v>
      </c>
      <c r="C115" s="1">
        <f t="shared" si="6"/>
        <v>946533910.1247956</v>
      </c>
    </row>
    <row r="116" spans="1:3" ht="12.75">
      <c r="A116">
        <f t="shared" si="4"/>
        <v>2092</v>
      </c>
      <c r="B116" s="1">
        <f t="shared" si="5"/>
        <v>17023110.040277816</v>
      </c>
      <c r="C116" s="1">
        <f t="shared" si="6"/>
        <v>929510800.0845177</v>
      </c>
    </row>
    <row r="117" spans="1:3" ht="12.75">
      <c r="A117">
        <f t="shared" si="4"/>
        <v>2093</v>
      </c>
      <c r="B117" s="1">
        <f t="shared" si="5"/>
        <v>17258028.95883365</v>
      </c>
      <c r="C117" s="1">
        <f t="shared" si="6"/>
        <v>912252771.125684</v>
      </c>
    </row>
    <row r="118" spans="1:3" ht="12.75">
      <c r="A118">
        <f t="shared" si="4"/>
        <v>2094</v>
      </c>
      <c r="B118" s="1">
        <f t="shared" si="5"/>
        <v>17496189.758465555</v>
      </c>
      <c r="C118" s="1">
        <f t="shared" si="6"/>
        <v>894756581.3672185</v>
      </c>
    </row>
    <row r="119" spans="1:3" ht="12.75">
      <c r="A119">
        <f t="shared" si="4"/>
        <v>2095</v>
      </c>
      <c r="B119" s="1">
        <f t="shared" si="5"/>
        <v>17737637.17713238</v>
      </c>
      <c r="C119" s="1">
        <f t="shared" si="6"/>
        <v>877018944.1900861</v>
      </c>
    </row>
    <row r="120" spans="1:3" ht="12.75">
      <c r="A120">
        <f t="shared" si="4"/>
        <v>2096</v>
      </c>
      <c r="B120" s="1">
        <f t="shared" si="5"/>
        <v>17982416.570176806</v>
      </c>
      <c r="C120" s="1">
        <f t="shared" si="6"/>
        <v>859036527.6199093</v>
      </c>
    </row>
    <row r="121" spans="1:3" ht="12.75">
      <c r="A121">
        <f t="shared" si="4"/>
        <v>2097</v>
      </c>
      <c r="B121" s="1">
        <f t="shared" si="5"/>
        <v>18230573.918845247</v>
      </c>
      <c r="C121" s="1">
        <f t="shared" si="6"/>
        <v>840805953.701064</v>
      </c>
    </row>
    <row r="122" spans="1:3" ht="12.75">
      <c r="A122">
        <f t="shared" si="4"/>
        <v>2098</v>
      </c>
      <c r="B122" s="1">
        <f t="shared" si="5"/>
        <v>18482155.838925313</v>
      </c>
      <c r="C122" s="1">
        <f t="shared" si="6"/>
        <v>822323797.8621386</v>
      </c>
    </row>
    <row r="123" spans="1:3" ht="12.75">
      <c r="A123">
        <f t="shared" si="4"/>
        <v>2099</v>
      </c>
      <c r="B123" s="1">
        <f t="shared" si="5"/>
        <v>18737209.589502484</v>
      </c>
      <c r="C123" s="1">
        <f t="shared" si="6"/>
        <v>803586588.2726362</v>
      </c>
    </row>
    <row r="124" spans="1:3" ht="12.75">
      <c r="A124">
        <f t="shared" si="4"/>
        <v>2100</v>
      </c>
      <c r="B124" s="1">
        <f t="shared" si="5"/>
        <v>18995783.081837617</v>
      </c>
      <c r="C124" s="1">
        <f t="shared" si="6"/>
        <v>784590805.1907985</v>
      </c>
    </row>
    <row r="125" spans="1:3" ht="12.75">
      <c r="A125">
        <f t="shared" si="4"/>
        <v>2101</v>
      </c>
      <c r="B125" s="1">
        <f t="shared" si="5"/>
        <v>19257924.888366975</v>
      </c>
      <c r="C125" s="1">
        <f t="shared" si="6"/>
        <v>765332880.3024316</v>
      </c>
    </row>
    <row r="126" spans="1:3" ht="12.75">
      <c r="A126">
        <f t="shared" si="4"/>
        <v>2102</v>
      </c>
      <c r="B126" s="1">
        <f t="shared" si="5"/>
        <v>19523684.25182644</v>
      </c>
      <c r="C126" s="1">
        <f t="shared" si="6"/>
        <v>745809196.0506052</v>
      </c>
    </row>
    <row r="127" spans="1:3" ht="12.75">
      <c r="A127">
        <f t="shared" si="4"/>
        <v>2103</v>
      </c>
      <c r="B127" s="1">
        <f t="shared" si="5"/>
        <v>19793111.094501644</v>
      </c>
      <c r="C127" s="1">
        <f t="shared" si="6"/>
        <v>726016084.9561036</v>
      </c>
    </row>
    <row r="128" spans="1:3" ht="12.75">
      <c r="A128">
        <f t="shared" si="4"/>
        <v>2104</v>
      </c>
      <c r="B128" s="1">
        <f t="shared" si="5"/>
        <v>20066256.02760577</v>
      </c>
      <c r="C128" s="1">
        <f t="shared" si="6"/>
        <v>705949828.9284978</v>
      </c>
    </row>
    <row r="129" spans="1:3" ht="12.75">
      <c r="A129">
        <f t="shared" si="4"/>
        <v>2105</v>
      </c>
      <c r="B129" s="1">
        <f t="shared" si="5"/>
        <v>20343170.36078673</v>
      </c>
      <c r="C129" s="1">
        <f t="shared" si="6"/>
        <v>685606658.5677111</v>
      </c>
    </row>
    <row r="130" spans="1:3" ht="12.75">
      <c r="A130">
        <f t="shared" si="4"/>
        <v>2106</v>
      </c>
      <c r="B130" s="1">
        <f t="shared" si="5"/>
        <v>20623906.111765586</v>
      </c>
      <c r="C130" s="1">
        <f t="shared" si="6"/>
        <v>664982752.4559455</v>
      </c>
    </row>
    <row r="131" spans="1:3" ht="12.75">
      <c r="A131">
        <f t="shared" si="4"/>
        <v>2107</v>
      </c>
      <c r="B131" s="1">
        <f t="shared" si="5"/>
        <v>20908516.01610795</v>
      </c>
      <c r="C131" s="1">
        <f t="shared" si="6"/>
        <v>644074236.4398376</v>
      </c>
    </row>
    <row r="132" spans="1:3" ht="12.75">
      <c r="A132">
        <f t="shared" si="4"/>
        <v>2108</v>
      </c>
      <c r="B132" s="1">
        <f t="shared" si="5"/>
        <v>21197053.53713024</v>
      </c>
      <c r="C132" s="1">
        <f t="shared" si="6"/>
        <v>622877182.9027073</v>
      </c>
    </row>
    <row r="133" spans="1:3" ht="12.75">
      <c r="A133">
        <f t="shared" si="4"/>
        <v>2109</v>
      </c>
      <c r="B133" s="1">
        <f t="shared" si="5"/>
        <v>21489572.875942636</v>
      </c>
      <c r="C133" s="1">
        <f t="shared" si="6"/>
        <v>601387610.0267648</v>
      </c>
    </row>
    <row r="134" spans="1:3" ht="12.75">
      <c r="A134">
        <f t="shared" si="4"/>
        <v>2110</v>
      </c>
      <c r="B134" s="1">
        <f t="shared" si="5"/>
        <v>21786128.981630646</v>
      </c>
      <c r="C134" s="1">
        <f t="shared" si="6"/>
        <v>579601481.0451341</v>
      </c>
    </row>
    <row r="135" spans="1:3" ht="12.75">
      <c r="A135">
        <f t="shared" si="4"/>
        <v>2111</v>
      </c>
      <c r="B135" s="1">
        <f t="shared" si="5"/>
        <v>22086777.56157715</v>
      </c>
      <c r="C135" s="1">
        <f t="shared" si="6"/>
        <v>557514703.4835569</v>
      </c>
    </row>
    <row r="136" spans="1:3" ht="12.75">
      <c r="A136">
        <f t="shared" si="4"/>
        <v>2112</v>
      </c>
      <c r="B136" s="1">
        <f t="shared" si="5"/>
        <v>22391575.091926914</v>
      </c>
      <c r="C136" s="1">
        <f t="shared" si="6"/>
        <v>535123128.39162993</v>
      </c>
    </row>
    <row r="137" spans="1:3" ht="12.75">
      <c r="A137">
        <f t="shared" si="4"/>
        <v>2113</v>
      </c>
      <c r="B137" s="1">
        <f t="shared" si="5"/>
        <v>22700578.828195505</v>
      </c>
      <c r="C137" s="1">
        <f t="shared" si="6"/>
        <v>512422549.5634344</v>
      </c>
    </row>
    <row r="138" spans="1:3" ht="12.75">
      <c r="A138">
        <f t="shared" si="4"/>
        <v>2114</v>
      </c>
      <c r="B138" s="1">
        <f t="shared" si="5"/>
        <v>23013846.8160246</v>
      </c>
      <c r="C138" s="1">
        <f t="shared" si="6"/>
        <v>489408702.7474098</v>
      </c>
    </row>
    <row r="139" spans="1:3" ht="12.75">
      <c r="A139">
        <f t="shared" si="4"/>
        <v>2115</v>
      </c>
      <c r="B139" s="1">
        <f t="shared" si="5"/>
        <v>23331437.90208574</v>
      </c>
      <c r="C139" s="1">
        <f t="shared" si="6"/>
        <v>466077264.8453241</v>
      </c>
    </row>
    <row r="140" spans="1:3" ht="12.75">
      <c r="A140">
        <f aca="true" t="shared" si="7" ref="A140:A156">A139+1</f>
        <v>2116</v>
      </c>
      <c r="B140" s="1">
        <f t="shared" si="5"/>
        <v>23653411.745134525</v>
      </c>
      <c r="C140" s="1">
        <f t="shared" si="6"/>
        <v>442423853.10018957</v>
      </c>
    </row>
    <row r="141" spans="1:3" ht="12.75">
      <c r="A141">
        <f t="shared" si="7"/>
        <v>2117</v>
      </c>
      <c r="B141" s="1">
        <f t="shared" si="5"/>
        <v>23979828.82721738</v>
      </c>
      <c r="C141" s="1">
        <f t="shared" si="6"/>
        <v>418444024.27297217</v>
      </c>
    </row>
    <row r="142" spans="1:3" ht="12.75">
      <c r="A142">
        <f t="shared" si="7"/>
        <v>2118</v>
      </c>
      <c r="B142" s="1">
        <f t="shared" si="5"/>
        <v>24310750.46503298</v>
      </c>
      <c r="C142" s="1">
        <f t="shared" si="6"/>
        <v>394133273.8079392</v>
      </c>
    </row>
    <row r="143" spans="1:3" ht="12.75">
      <c r="A143">
        <f t="shared" si="7"/>
        <v>2119</v>
      </c>
      <c r="B143" s="1">
        <f t="shared" si="5"/>
        <v>24646238.821450435</v>
      </c>
      <c r="C143" s="1">
        <f t="shared" si="6"/>
        <v>369487034.98648876</v>
      </c>
    </row>
    <row r="144" spans="1:3" ht="12.75">
      <c r="A144">
        <f t="shared" si="7"/>
        <v>2120</v>
      </c>
      <c r="B144" s="1">
        <f t="shared" si="5"/>
        <v>24986356.91718645</v>
      </c>
      <c r="C144" s="1">
        <f t="shared" si="6"/>
        <v>344500678.0693023</v>
      </c>
    </row>
    <row r="145" spans="1:3" ht="12.75">
      <c r="A145">
        <f t="shared" si="7"/>
        <v>2121</v>
      </c>
      <c r="B145" s="1">
        <f t="shared" si="5"/>
        <v>25331168.642643623</v>
      </c>
      <c r="C145" s="1">
        <f t="shared" si="6"/>
        <v>319169509.4266587</v>
      </c>
    </row>
    <row r="146" spans="1:3" ht="12.75">
      <c r="A146">
        <f t="shared" si="7"/>
        <v>2122</v>
      </c>
      <c r="B146" s="1">
        <f t="shared" si="5"/>
        <v>25680738.769912105</v>
      </c>
      <c r="C146" s="1">
        <f t="shared" si="6"/>
        <v>293488770.65674657</v>
      </c>
    </row>
    <row r="147" spans="1:3" ht="12.75">
      <c r="A147">
        <f t="shared" si="7"/>
        <v>2123</v>
      </c>
      <c r="B147" s="1">
        <f t="shared" si="5"/>
        <v>26035132.964936893</v>
      </c>
      <c r="C147" s="1">
        <f t="shared" si="6"/>
        <v>267453637.69180968</v>
      </c>
    </row>
    <row r="148" spans="1:3" ht="12.75">
      <c r="A148">
        <f t="shared" si="7"/>
        <v>2124</v>
      </c>
      <c r="B148" s="1">
        <f t="shared" si="5"/>
        <v>26394417.799853023</v>
      </c>
      <c r="C148" s="1">
        <f t="shared" si="6"/>
        <v>241059219.89195666</v>
      </c>
    </row>
    <row r="149" spans="1:3" ht="12.75">
      <c r="A149">
        <f t="shared" si="7"/>
        <v>2125</v>
      </c>
      <c r="B149" s="1">
        <f t="shared" si="5"/>
        <v>26758660.765490994</v>
      </c>
      <c r="C149" s="1">
        <f t="shared" si="6"/>
        <v>214300559.12646568</v>
      </c>
    </row>
    <row r="150" spans="1:3" ht="12.75">
      <c r="A150">
        <f t="shared" si="7"/>
        <v>2126</v>
      </c>
      <c r="B150" s="1">
        <f t="shared" si="5"/>
        <v>27127930.28405477</v>
      </c>
      <c r="C150" s="1">
        <f t="shared" si="6"/>
        <v>187172628.84241092</v>
      </c>
    </row>
    <row r="151" spans="1:3" ht="12.75">
      <c r="A151">
        <f t="shared" si="7"/>
        <v>2127</v>
      </c>
      <c r="B151" s="1">
        <f t="shared" si="5"/>
        <v>27502295.721974727</v>
      </c>
      <c r="C151" s="1">
        <f t="shared" si="6"/>
        <v>159670333.1204362</v>
      </c>
    </row>
    <row r="152" spans="1:3" ht="12.75">
      <c r="A152">
        <f t="shared" si="7"/>
        <v>2128</v>
      </c>
      <c r="B152" s="1">
        <f t="shared" si="5"/>
        <v>27881827.40293798</v>
      </c>
      <c r="C152" s="1">
        <f t="shared" si="6"/>
        <v>131788505.71749821</v>
      </c>
    </row>
    <row r="153" spans="1:3" ht="12.75">
      <c r="A153">
        <f t="shared" si="7"/>
        <v>2129</v>
      </c>
      <c r="B153" s="1">
        <f t="shared" si="5"/>
        <v>28266596.621098522</v>
      </c>
      <c r="C153" s="1">
        <f t="shared" si="6"/>
        <v>103521909.0963997</v>
      </c>
    </row>
    <row r="154" spans="1:3" ht="12.75">
      <c r="A154">
        <f t="shared" si="7"/>
        <v>2130</v>
      </c>
      <c r="B154" s="1">
        <f t="shared" si="5"/>
        <v>28656675.65446968</v>
      </c>
      <c r="C154" s="1">
        <f t="shared" si="6"/>
        <v>74865233.44193001</v>
      </c>
    </row>
    <row r="155" spans="1:3" ht="12.75">
      <c r="A155">
        <f t="shared" si="7"/>
        <v>2131</v>
      </c>
      <c r="B155" s="1">
        <f t="shared" si="5"/>
        <v>29052137.77850136</v>
      </c>
      <c r="C155" s="1">
        <f t="shared" si="6"/>
        <v>45813095.66342865</v>
      </c>
    </row>
    <row r="156" spans="1:3" ht="12.75">
      <c r="A156">
        <f t="shared" si="7"/>
        <v>2132</v>
      </c>
      <c r="B156" s="1">
        <f t="shared" si="5"/>
        <v>29453057.27984468</v>
      </c>
      <c r="C156" s="1">
        <f t="shared" si="6"/>
        <v>16360038.38358397</v>
      </c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0"/>
  <sheetViews>
    <sheetView workbookViewId="0" topLeftCell="A1">
      <selection activeCell="F58" sqref="F58"/>
    </sheetView>
  </sheetViews>
  <sheetFormatPr defaultColWidth="11.00390625" defaultRowHeight="12.75"/>
  <cols>
    <col min="1" max="1" width="12.375" style="0" customWidth="1"/>
    <col min="2" max="2" width="14.25390625" style="0" customWidth="1"/>
    <col min="3" max="4" width="12.375" style="0" customWidth="1"/>
    <col min="6" max="6" width="14.125" style="0" customWidth="1"/>
  </cols>
  <sheetData>
    <row r="1" spans="1:3" ht="12.75">
      <c r="A1" t="s">
        <v>4</v>
      </c>
      <c r="B1" s="3" t="s">
        <v>23</v>
      </c>
      <c r="C1" s="3"/>
    </row>
    <row r="2" spans="2:4" ht="12.75">
      <c r="B2" t="s">
        <v>13</v>
      </c>
      <c r="C2" s="1">
        <v>800000</v>
      </c>
      <c r="D2" t="s">
        <v>5</v>
      </c>
    </row>
    <row r="3" ht="12.75">
      <c r="D3" t="s">
        <v>6</v>
      </c>
    </row>
    <row r="5" spans="1:4" ht="12.75">
      <c r="A5" s="3" t="s">
        <v>15</v>
      </c>
      <c r="B5" s="3"/>
      <c r="D5" s="1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>
        <v>983</v>
      </c>
      <c r="C8" s="1"/>
    </row>
    <row r="9" spans="1:4" ht="12.75">
      <c r="A9">
        <v>1991</v>
      </c>
      <c r="B9" s="1">
        <v>956</v>
      </c>
      <c r="C9" s="1">
        <f>B9-B8</f>
        <v>-27</v>
      </c>
      <c r="D9" s="2">
        <f>C9/B9*100</f>
        <v>-2.8242677824267783</v>
      </c>
    </row>
    <row r="10" spans="1:4" ht="12.75">
      <c r="A10">
        <v>1992</v>
      </c>
      <c r="B10" s="1">
        <v>925</v>
      </c>
      <c r="C10" s="1">
        <f aca="true" t="shared" si="0" ref="C10:C25">B10-B9</f>
        <v>-31</v>
      </c>
      <c r="D10" s="2">
        <f aca="true" t="shared" si="1" ref="D10:D25">C10/B10*100</f>
        <v>-3.3513513513513513</v>
      </c>
    </row>
    <row r="11" spans="1:4" ht="12.75">
      <c r="A11">
        <v>1993</v>
      </c>
      <c r="B11" s="1">
        <v>953</v>
      </c>
      <c r="C11" s="1">
        <f t="shared" si="0"/>
        <v>28</v>
      </c>
      <c r="D11" s="2">
        <f t="shared" si="1"/>
        <v>2.9380902413431267</v>
      </c>
    </row>
    <row r="12" spans="1:4" ht="12.75">
      <c r="A12">
        <v>1994</v>
      </c>
      <c r="B12" s="1">
        <v>969</v>
      </c>
      <c r="C12" s="1">
        <f t="shared" si="0"/>
        <v>16</v>
      </c>
      <c r="D12" s="2">
        <f t="shared" si="1"/>
        <v>1.6511867905056758</v>
      </c>
    </row>
    <row r="13" spans="1:4" ht="12.75">
      <c r="A13">
        <v>1995</v>
      </c>
      <c r="B13" s="1">
        <v>1035</v>
      </c>
      <c r="C13" s="1">
        <f t="shared" si="0"/>
        <v>66</v>
      </c>
      <c r="D13" s="2">
        <f t="shared" si="1"/>
        <v>6.3768115942028984</v>
      </c>
    </row>
    <row r="14" spans="1:4" ht="12.75">
      <c r="A14">
        <v>1996</v>
      </c>
      <c r="B14" s="1">
        <v>1018</v>
      </c>
      <c r="C14" s="1">
        <f t="shared" si="0"/>
        <v>-17</v>
      </c>
      <c r="D14" s="2">
        <f t="shared" si="1"/>
        <v>-1.6699410609037328</v>
      </c>
    </row>
    <row r="15" spans="1:4" ht="12.75">
      <c r="A15">
        <v>1997</v>
      </c>
      <c r="B15" s="1">
        <v>1069</v>
      </c>
      <c r="C15" s="1">
        <f t="shared" si="0"/>
        <v>51</v>
      </c>
      <c r="D15" s="2">
        <f t="shared" si="1"/>
        <v>4.770813844714686</v>
      </c>
    </row>
    <row r="16" spans="1:4" ht="12.75">
      <c r="A16">
        <v>1998</v>
      </c>
      <c r="B16" s="1">
        <v>1051</v>
      </c>
      <c r="C16" s="1">
        <f t="shared" si="0"/>
        <v>-18</v>
      </c>
      <c r="D16" s="2">
        <f t="shared" si="1"/>
        <v>-1.7126546146527115</v>
      </c>
    </row>
    <row r="17" spans="1:4" ht="12.75">
      <c r="A17">
        <v>1999</v>
      </c>
      <c r="B17" s="1">
        <v>1019</v>
      </c>
      <c r="C17" s="1">
        <f t="shared" si="0"/>
        <v>-32</v>
      </c>
      <c r="D17" s="2">
        <f t="shared" si="1"/>
        <v>-3.140333660451423</v>
      </c>
    </row>
    <row r="18" spans="1:4" ht="12.75">
      <c r="A18">
        <v>2000</v>
      </c>
      <c r="B18" s="1">
        <v>1061</v>
      </c>
      <c r="C18" s="1">
        <f t="shared" si="0"/>
        <v>42</v>
      </c>
      <c r="D18" s="2">
        <f t="shared" si="1"/>
        <v>3.9585296889726673</v>
      </c>
    </row>
    <row r="19" spans="1:4" ht="12.75">
      <c r="A19">
        <v>2001</v>
      </c>
      <c r="B19" s="1">
        <v>1046</v>
      </c>
      <c r="C19" s="1">
        <f t="shared" si="0"/>
        <v>-15</v>
      </c>
      <c r="D19" s="2">
        <f t="shared" si="1"/>
        <v>-1.4340344168260037</v>
      </c>
    </row>
    <row r="20" spans="1:4" ht="12.75">
      <c r="A20">
        <v>2002</v>
      </c>
      <c r="B20" s="1">
        <v>1104</v>
      </c>
      <c r="C20" s="1">
        <f t="shared" si="0"/>
        <v>58</v>
      </c>
      <c r="D20" s="2">
        <f t="shared" si="1"/>
        <v>5.253623188405797</v>
      </c>
    </row>
    <row r="21" spans="1:4" ht="12.75">
      <c r="A21">
        <v>2003</v>
      </c>
      <c r="B21" s="1">
        <v>1216</v>
      </c>
      <c r="C21" s="1">
        <f t="shared" si="0"/>
        <v>112</v>
      </c>
      <c r="D21" s="2">
        <f t="shared" si="1"/>
        <v>9.210526315789473</v>
      </c>
    </row>
    <row r="22" spans="1:4" ht="12.75">
      <c r="A22">
        <v>2004</v>
      </c>
      <c r="B22" s="1">
        <v>1360</v>
      </c>
      <c r="C22" s="1">
        <f t="shared" si="0"/>
        <v>144</v>
      </c>
      <c r="D22" s="2">
        <f t="shared" si="1"/>
        <v>10.588235294117647</v>
      </c>
    </row>
    <row r="23" spans="1:4" ht="12.75">
      <c r="A23">
        <v>2005</v>
      </c>
      <c r="B23" s="1">
        <v>1534</v>
      </c>
      <c r="C23" s="1">
        <f t="shared" si="0"/>
        <v>174</v>
      </c>
      <c r="D23" s="2">
        <f t="shared" si="1"/>
        <v>11.342894393741851</v>
      </c>
    </row>
    <row r="24" spans="1:4" ht="12.75">
      <c r="A24">
        <v>2006</v>
      </c>
      <c r="B24" s="1">
        <v>1800</v>
      </c>
      <c r="C24" s="1">
        <f t="shared" si="0"/>
        <v>266</v>
      </c>
      <c r="D24" s="2">
        <f t="shared" si="1"/>
        <v>14.777777777777779</v>
      </c>
    </row>
    <row r="25" spans="1:4" ht="12.75">
      <c r="A25">
        <v>2007</v>
      </c>
      <c r="B25" s="1">
        <v>1900</v>
      </c>
      <c r="C25" s="1">
        <f t="shared" si="0"/>
        <v>100</v>
      </c>
      <c r="D25" s="2">
        <f t="shared" si="1"/>
        <v>5.263157894736842</v>
      </c>
    </row>
    <row r="26" ht="12.75">
      <c r="D26" s="2"/>
    </row>
    <row r="27" spans="3:4" ht="12.75">
      <c r="C27" t="s">
        <v>19</v>
      </c>
      <c r="D27" s="2">
        <f>AVERAGE(D9,D25)</f>
        <v>1.2194450561550316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v>1900</v>
      </c>
      <c r="C31" s="1">
        <f>C2</f>
        <v>800000</v>
      </c>
    </row>
    <row r="32" spans="1:3" ht="12.75">
      <c r="A32">
        <v>2008</v>
      </c>
      <c r="B32" s="1">
        <f>B31+(B31*0.0122)</f>
        <v>1923.18</v>
      </c>
      <c r="C32" s="1">
        <f>C31-B32</f>
        <v>798076.82</v>
      </c>
    </row>
    <row r="33" spans="1:3" ht="12.75">
      <c r="A33">
        <v>2009</v>
      </c>
      <c r="B33" s="1">
        <f aca="true" t="shared" si="2" ref="B33:B96">B32+(B32*0.0122)</f>
        <v>1946.642796</v>
      </c>
      <c r="C33" s="1">
        <f aca="true" t="shared" si="3" ref="C33:C96">C32-B33</f>
        <v>796130.177204</v>
      </c>
    </row>
    <row r="34" spans="1:3" ht="12.75">
      <c r="A34">
        <v>2010</v>
      </c>
      <c r="B34" s="1">
        <f t="shared" si="2"/>
        <v>1970.3918381112</v>
      </c>
      <c r="C34" s="1">
        <f t="shared" si="3"/>
        <v>794159.7853658887</v>
      </c>
    </row>
    <row r="35" spans="1:3" ht="12.75">
      <c r="A35">
        <v>2011</v>
      </c>
      <c r="B35" s="1">
        <f t="shared" si="2"/>
        <v>1994.4306185361568</v>
      </c>
      <c r="C35" s="1">
        <f t="shared" si="3"/>
        <v>792165.3547473525</v>
      </c>
    </row>
    <row r="36" spans="1:3" ht="12.75">
      <c r="A36">
        <v>2012</v>
      </c>
      <c r="B36" s="1">
        <f t="shared" si="2"/>
        <v>2018.762672082298</v>
      </c>
      <c r="C36" s="1">
        <f t="shared" si="3"/>
        <v>790146.5920752703</v>
      </c>
    </row>
    <row r="37" spans="1:3" ht="12.75">
      <c r="A37">
        <v>2013</v>
      </c>
      <c r="B37" s="1">
        <f t="shared" si="2"/>
        <v>2043.391576681702</v>
      </c>
      <c r="C37" s="1">
        <f t="shared" si="3"/>
        <v>788103.2004985885</v>
      </c>
    </row>
    <row r="38" spans="1:3" ht="12.75">
      <c r="A38">
        <v>2014</v>
      </c>
      <c r="B38" s="1">
        <f t="shared" si="2"/>
        <v>2068.3209539172185</v>
      </c>
      <c r="C38" s="1">
        <f t="shared" si="3"/>
        <v>786034.8795446713</v>
      </c>
    </row>
    <row r="39" spans="1:3" ht="12.75">
      <c r="A39">
        <v>2015</v>
      </c>
      <c r="B39" s="1">
        <f t="shared" si="2"/>
        <v>2093.5544695550084</v>
      </c>
      <c r="C39" s="1">
        <f t="shared" si="3"/>
        <v>783941.3250751162</v>
      </c>
    </row>
    <row r="40" spans="1:3" ht="12.75">
      <c r="A40">
        <v>2016</v>
      </c>
      <c r="B40" s="1">
        <f t="shared" si="2"/>
        <v>2119.0958340835796</v>
      </c>
      <c r="C40" s="1">
        <f t="shared" si="3"/>
        <v>781822.2292410326</v>
      </c>
    </row>
    <row r="41" spans="1:3" ht="12.75">
      <c r="A41">
        <v>2017</v>
      </c>
      <c r="B41" s="1">
        <f t="shared" si="2"/>
        <v>2144.948803259399</v>
      </c>
      <c r="C41" s="1">
        <f t="shared" si="3"/>
        <v>779677.2804377732</v>
      </c>
    </row>
    <row r="42" spans="1:3" ht="12.75">
      <c r="A42">
        <v>2018</v>
      </c>
      <c r="B42" s="1">
        <f t="shared" si="2"/>
        <v>2171.1171786591635</v>
      </c>
      <c r="C42" s="1">
        <f t="shared" si="3"/>
        <v>777506.163259114</v>
      </c>
    </row>
    <row r="43" spans="1:3" ht="12.75">
      <c r="A43">
        <v>2019</v>
      </c>
      <c r="B43" s="1">
        <f t="shared" si="2"/>
        <v>2197.604808238805</v>
      </c>
      <c r="C43" s="1">
        <f t="shared" si="3"/>
        <v>775308.5584508752</v>
      </c>
    </row>
    <row r="44" spans="1:3" ht="12.75">
      <c r="A44">
        <v>2020</v>
      </c>
      <c r="B44" s="1">
        <f t="shared" si="2"/>
        <v>2224.4155868993184</v>
      </c>
      <c r="C44" s="1">
        <f t="shared" si="3"/>
        <v>773084.142863976</v>
      </c>
    </row>
    <row r="45" spans="1:3" ht="12.75">
      <c r="A45">
        <v>2021</v>
      </c>
      <c r="B45" s="1">
        <f t="shared" si="2"/>
        <v>2251.55345705949</v>
      </c>
      <c r="C45" s="1">
        <f t="shared" si="3"/>
        <v>770832.5894069164</v>
      </c>
    </row>
    <row r="46" spans="1:3" ht="12.75">
      <c r="A46">
        <v>2022</v>
      </c>
      <c r="B46" s="1">
        <f t="shared" si="2"/>
        <v>2279.0224092356157</v>
      </c>
      <c r="C46" s="1">
        <f t="shared" si="3"/>
        <v>768553.5669976808</v>
      </c>
    </row>
    <row r="47" spans="1:3" ht="12.75">
      <c r="A47">
        <v>2023</v>
      </c>
      <c r="B47" s="1">
        <f t="shared" si="2"/>
        <v>2306.8264826282903</v>
      </c>
      <c r="C47" s="1">
        <f t="shared" si="3"/>
        <v>766246.7405150526</v>
      </c>
    </row>
    <row r="48" spans="1:3" ht="12.75">
      <c r="A48">
        <v>2024</v>
      </c>
      <c r="B48" s="1">
        <f t="shared" si="2"/>
        <v>2334.9697657163556</v>
      </c>
      <c r="C48" s="1">
        <f t="shared" si="3"/>
        <v>763911.7707493362</v>
      </c>
    </row>
    <row r="49" spans="1:3" ht="12.75">
      <c r="A49">
        <v>2025</v>
      </c>
      <c r="B49" s="1">
        <f t="shared" si="2"/>
        <v>2363.456396858095</v>
      </c>
      <c r="C49" s="1">
        <f t="shared" si="3"/>
        <v>761548.3143524781</v>
      </c>
    </row>
    <row r="50" spans="1:3" ht="12.75">
      <c r="A50">
        <v>2026</v>
      </c>
      <c r="B50" s="1">
        <f t="shared" si="2"/>
        <v>2392.290564899764</v>
      </c>
      <c r="C50" s="1">
        <f t="shared" si="3"/>
        <v>759156.0237875783</v>
      </c>
    </row>
    <row r="51" spans="1:3" ht="12.75">
      <c r="A51">
        <v>2027</v>
      </c>
      <c r="B51" s="1">
        <f t="shared" si="2"/>
        <v>2421.476509791541</v>
      </c>
      <c r="C51" s="1">
        <f t="shared" si="3"/>
        <v>756734.5472777868</v>
      </c>
    </row>
    <row r="52" spans="1:3" ht="12.75">
      <c r="A52">
        <v>2028</v>
      </c>
      <c r="B52" s="1">
        <f t="shared" si="2"/>
        <v>2451.018523210998</v>
      </c>
      <c r="C52" s="1">
        <f t="shared" si="3"/>
        <v>754283.5287545758</v>
      </c>
    </row>
    <row r="53" spans="1:3" ht="12.75">
      <c r="A53">
        <v>2029</v>
      </c>
      <c r="B53" s="1">
        <f t="shared" si="2"/>
        <v>2480.920949194172</v>
      </c>
      <c r="C53" s="1">
        <f t="shared" si="3"/>
        <v>751802.6078053816</v>
      </c>
    </row>
    <row r="54" spans="1:3" ht="12.75">
      <c r="A54">
        <v>2030</v>
      </c>
      <c r="B54" s="1">
        <f t="shared" si="2"/>
        <v>2511.1881847743407</v>
      </c>
      <c r="C54" s="1">
        <f t="shared" si="3"/>
        <v>749291.4196206073</v>
      </c>
    </row>
    <row r="55" spans="1:3" ht="12.75">
      <c r="A55">
        <v>2031</v>
      </c>
      <c r="B55" s="1">
        <f t="shared" si="2"/>
        <v>2541.824680628588</v>
      </c>
      <c r="C55" s="1">
        <f t="shared" si="3"/>
        <v>746749.5949399787</v>
      </c>
    </row>
    <row r="56" spans="1:3" ht="12.75">
      <c r="A56">
        <v>2032</v>
      </c>
      <c r="B56" s="1">
        <f t="shared" si="2"/>
        <v>2572.8349417322565</v>
      </c>
      <c r="C56" s="1">
        <f t="shared" si="3"/>
        <v>744176.7599982464</v>
      </c>
    </row>
    <row r="57" spans="1:3" ht="12.75">
      <c r="A57">
        <v>2033</v>
      </c>
      <c r="B57" s="1">
        <f t="shared" si="2"/>
        <v>2604.22352802139</v>
      </c>
      <c r="C57" s="1">
        <f t="shared" si="3"/>
        <v>741572.5364702251</v>
      </c>
    </row>
    <row r="58" spans="1:3" ht="12.75">
      <c r="A58">
        <v>2034</v>
      </c>
      <c r="B58" s="1">
        <f t="shared" si="2"/>
        <v>2635.9950550632507</v>
      </c>
      <c r="C58" s="1">
        <f t="shared" si="3"/>
        <v>738936.5414151618</v>
      </c>
    </row>
    <row r="59" spans="1:3" ht="12.75">
      <c r="A59">
        <v>2035</v>
      </c>
      <c r="B59" s="1">
        <f t="shared" si="2"/>
        <v>2668.1541947350224</v>
      </c>
      <c r="C59" s="1">
        <f t="shared" si="3"/>
        <v>736268.3872204268</v>
      </c>
    </row>
    <row r="60" spans="1:3" ht="12.75">
      <c r="A60">
        <v>2036</v>
      </c>
      <c r="B60" s="1">
        <f t="shared" si="2"/>
        <v>2700.7056759107895</v>
      </c>
      <c r="C60" s="1">
        <f t="shared" si="3"/>
        <v>733567.681544516</v>
      </c>
    </row>
    <row r="61" spans="1:3" ht="12.75">
      <c r="A61">
        <v>2037</v>
      </c>
      <c r="B61" s="1">
        <f t="shared" si="2"/>
        <v>2733.654285156901</v>
      </c>
      <c r="C61" s="1">
        <f t="shared" si="3"/>
        <v>730834.0272593591</v>
      </c>
    </row>
    <row r="62" spans="1:3" ht="12.75">
      <c r="A62">
        <v>2038</v>
      </c>
      <c r="B62" s="1">
        <f t="shared" si="2"/>
        <v>2767.0048674358154</v>
      </c>
      <c r="C62" s="1">
        <f t="shared" si="3"/>
        <v>728067.0223919234</v>
      </c>
    </row>
    <row r="63" spans="1:3" ht="12.75">
      <c r="A63">
        <v>2039</v>
      </c>
      <c r="B63" s="1">
        <f t="shared" si="2"/>
        <v>2800.7623268185325</v>
      </c>
      <c r="C63" s="1">
        <f t="shared" si="3"/>
        <v>725266.2600651048</v>
      </c>
    </row>
    <row r="64" spans="1:3" ht="12.75">
      <c r="A64">
        <v>2040</v>
      </c>
      <c r="B64" s="1">
        <f t="shared" si="2"/>
        <v>2834.9316272057185</v>
      </c>
      <c r="C64" s="1">
        <f t="shared" si="3"/>
        <v>722431.3284378991</v>
      </c>
    </row>
    <row r="65" spans="1:3" ht="12.75">
      <c r="A65">
        <v>2041</v>
      </c>
      <c r="B65" s="1">
        <f t="shared" si="2"/>
        <v>2869.5177930576283</v>
      </c>
      <c r="C65" s="1">
        <f t="shared" si="3"/>
        <v>719561.8106448415</v>
      </c>
    </row>
    <row r="66" spans="1:3" ht="12.75">
      <c r="A66">
        <v>2042</v>
      </c>
      <c r="B66" s="1">
        <f t="shared" si="2"/>
        <v>2904.5259101329316</v>
      </c>
      <c r="C66" s="1">
        <f t="shared" si="3"/>
        <v>716657.2847347086</v>
      </c>
    </row>
    <row r="67" spans="1:3" ht="12.75">
      <c r="A67">
        <v>2043</v>
      </c>
      <c r="B67" s="1">
        <f t="shared" si="2"/>
        <v>2939.9611262365534</v>
      </c>
      <c r="C67" s="1">
        <f t="shared" si="3"/>
        <v>713717.323608472</v>
      </c>
    </row>
    <row r="68" spans="1:3" ht="12.75">
      <c r="A68">
        <v>2044</v>
      </c>
      <c r="B68" s="1">
        <f t="shared" si="2"/>
        <v>2975.8286519766393</v>
      </c>
      <c r="C68" s="1">
        <f t="shared" si="3"/>
        <v>710741.4949564954</v>
      </c>
    </row>
    <row r="69" spans="1:3" ht="12.75">
      <c r="A69">
        <v>2045</v>
      </c>
      <c r="B69" s="1">
        <f t="shared" si="2"/>
        <v>3012.1337615307543</v>
      </c>
      <c r="C69" s="1">
        <f t="shared" si="3"/>
        <v>707729.3611949646</v>
      </c>
    </row>
    <row r="70" spans="1:3" ht="12.75">
      <c r="A70">
        <v>2046</v>
      </c>
      <c r="B70" s="1">
        <f t="shared" si="2"/>
        <v>3048.8817934214294</v>
      </c>
      <c r="C70" s="1">
        <f t="shared" si="3"/>
        <v>704680.4794015432</v>
      </c>
    </row>
    <row r="71" spans="1:3" ht="12.75">
      <c r="A71">
        <v>2047</v>
      </c>
      <c r="B71" s="1">
        <f t="shared" si="2"/>
        <v>3086.0781513011707</v>
      </c>
      <c r="C71" s="1">
        <f t="shared" si="3"/>
        <v>701594.401250242</v>
      </c>
    </row>
    <row r="72" spans="1:3" ht="12.75">
      <c r="A72">
        <v>2048</v>
      </c>
      <c r="B72" s="1">
        <f t="shared" si="2"/>
        <v>3123.728304747045</v>
      </c>
      <c r="C72" s="1">
        <f t="shared" si="3"/>
        <v>698470.672945495</v>
      </c>
    </row>
    <row r="73" spans="1:3" ht="12.75">
      <c r="A73">
        <v>2049</v>
      </c>
      <c r="B73" s="1">
        <f t="shared" si="2"/>
        <v>3161.837790064959</v>
      </c>
      <c r="C73" s="1">
        <f t="shared" si="3"/>
        <v>695308.83515543</v>
      </c>
    </row>
    <row r="74" spans="1:3" ht="12.75">
      <c r="A74">
        <v>2050</v>
      </c>
      <c r="B74" s="1">
        <f t="shared" si="2"/>
        <v>3200.4122111037514</v>
      </c>
      <c r="C74" s="1">
        <f t="shared" si="3"/>
        <v>692108.4229443263</v>
      </c>
    </row>
    <row r="75" spans="1:3" ht="12.75">
      <c r="A75">
        <f>A74+1</f>
        <v>2051</v>
      </c>
      <c r="B75" s="1">
        <f t="shared" si="2"/>
        <v>3239.457240079217</v>
      </c>
      <c r="C75" s="1">
        <f t="shared" si="3"/>
        <v>688868.9657042471</v>
      </c>
    </row>
    <row r="76" spans="1:3" ht="12.75">
      <c r="A76">
        <f aca="true" t="shared" si="4" ref="A76:A139">A75+1</f>
        <v>2052</v>
      </c>
      <c r="B76" s="1">
        <f t="shared" si="2"/>
        <v>3278.9786184081836</v>
      </c>
      <c r="C76" s="1">
        <f t="shared" si="3"/>
        <v>685589.9870858389</v>
      </c>
    </row>
    <row r="77" spans="1:3" ht="12.75">
      <c r="A77">
        <f t="shared" si="4"/>
        <v>2053</v>
      </c>
      <c r="B77" s="1">
        <f t="shared" si="2"/>
        <v>3318.9821575527635</v>
      </c>
      <c r="C77" s="1">
        <f t="shared" si="3"/>
        <v>682271.0049282862</v>
      </c>
    </row>
    <row r="78" spans="1:3" ht="12.75">
      <c r="A78">
        <f t="shared" si="4"/>
        <v>2054</v>
      </c>
      <c r="B78" s="1">
        <f t="shared" si="2"/>
        <v>3359.473739874907</v>
      </c>
      <c r="C78" s="1">
        <f t="shared" si="3"/>
        <v>678911.5311884113</v>
      </c>
    </row>
    <row r="79" spans="1:3" ht="12.75">
      <c r="A79">
        <f t="shared" si="4"/>
        <v>2055</v>
      </c>
      <c r="B79" s="1">
        <f t="shared" si="2"/>
        <v>3400.459319501381</v>
      </c>
      <c r="C79" s="1">
        <f t="shared" si="3"/>
        <v>675511.0718689099</v>
      </c>
    </row>
    <row r="80" spans="1:3" ht="12.75">
      <c r="A80">
        <f t="shared" si="4"/>
        <v>2056</v>
      </c>
      <c r="B80" s="1">
        <f t="shared" si="2"/>
        <v>3441.9449231992976</v>
      </c>
      <c r="C80" s="1">
        <f t="shared" si="3"/>
        <v>672069.1269457106</v>
      </c>
    </row>
    <row r="81" spans="1:3" ht="12.75">
      <c r="A81">
        <f t="shared" si="4"/>
        <v>2057</v>
      </c>
      <c r="B81" s="1">
        <f t="shared" si="2"/>
        <v>3483.936651262329</v>
      </c>
      <c r="C81" s="1">
        <f t="shared" si="3"/>
        <v>668585.1902944483</v>
      </c>
    </row>
    <row r="82" spans="1:3" ht="12.75">
      <c r="A82">
        <f t="shared" si="4"/>
        <v>2058</v>
      </c>
      <c r="B82" s="1">
        <f t="shared" si="2"/>
        <v>3526.4406784077296</v>
      </c>
      <c r="C82" s="1">
        <f t="shared" si="3"/>
        <v>665058.7496160405</v>
      </c>
    </row>
    <row r="83" spans="1:3" ht="12.75">
      <c r="A83">
        <f t="shared" si="4"/>
        <v>2059</v>
      </c>
      <c r="B83" s="1">
        <f t="shared" si="2"/>
        <v>3569.463254684304</v>
      </c>
      <c r="C83" s="1">
        <f t="shared" si="3"/>
        <v>661489.2863613561</v>
      </c>
    </row>
    <row r="84" spans="1:3" ht="12.75">
      <c r="A84">
        <f t="shared" si="4"/>
        <v>2060</v>
      </c>
      <c r="B84" s="1">
        <f t="shared" si="2"/>
        <v>3613.0107063914525</v>
      </c>
      <c r="C84" s="1">
        <f t="shared" si="3"/>
        <v>657876.2756549647</v>
      </c>
    </row>
    <row r="85" spans="1:3" ht="12.75">
      <c r="A85">
        <f t="shared" si="4"/>
        <v>2061</v>
      </c>
      <c r="B85" s="1">
        <f t="shared" si="2"/>
        <v>3657.0894370094284</v>
      </c>
      <c r="C85" s="1">
        <f t="shared" si="3"/>
        <v>654219.1862179553</v>
      </c>
    </row>
    <row r="86" spans="1:3" ht="12.75">
      <c r="A86">
        <f t="shared" si="4"/>
        <v>2062</v>
      </c>
      <c r="B86" s="1">
        <f t="shared" si="2"/>
        <v>3701.7059281409433</v>
      </c>
      <c r="C86" s="1">
        <f t="shared" si="3"/>
        <v>650517.4802898144</v>
      </c>
    </row>
    <row r="87" spans="1:3" ht="12.75">
      <c r="A87">
        <f t="shared" si="4"/>
        <v>2063</v>
      </c>
      <c r="B87" s="1">
        <f t="shared" si="2"/>
        <v>3746.866740464263</v>
      </c>
      <c r="C87" s="1">
        <f t="shared" si="3"/>
        <v>646770.6135493502</v>
      </c>
    </row>
    <row r="88" spans="1:3" ht="12.75">
      <c r="A88">
        <f t="shared" si="4"/>
        <v>2064</v>
      </c>
      <c r="B88" s="1">
        <f t="shared" si="2"/>
        <v>3792.578514697927</v>
      </c>
      <c r="C88" s="1">
        <f t="shared" si="3"/>
        <v>642978.0350346522</v>
      </c>
    </row>
    <row r="89" spans="1:3" ht="12.75">
      <c r="A89">
        <f t="shared" si="4"/>
        <v>2065</v>
      </c>
      <c r="B89" s="1">
        <f t="shared" si="2"/>
        <v>3838.8479725772418</v>
      </c>
      <c r="C89" s="1">
        <f t="shared" si="3"/>
        <v>639139.187062075</v>
      </c>
    </row>
    <row r="90" spans="1:3" ht="12.75">
      <c r="A90">
        <f t="shared" si="4"/>
        <v>2066</v>
      </c>
      <c r="B90" s="1">
        <f t="shared" si="2"/>
        <v>3885.681917842684</v>
      </c>
      <c r="C90" s="1">
        <f t="shared" si="3"/>
        <v>635253.5051442323</v>
      </c>
    </row>
    <row r="91" spans="1:3" ht="12.75">
      <c r="A91">
        <f t="shared" si="4"/>
        <v>2067</v>
      </c>
      <c r="B91" s="1">
        <f t="shared" si="2"/>
        <v>3933.0872372403646</v>
      </c>
      <c r="C91" s="1">
        <f t="shared" si="3"/>
        <v>631320.4179069919</v>
      </c>
    </row>
    <row r="92" spans="1:3" ht="12.75">
      <c r="A92">
        <f t="shared" si="4"/>
        <v>2068</v>
      </c>
      <c r="B92" s="1">
        <f t="shared" si="2"/>
        <v>3981.070901534697</v>
      </c>
      <c r="C92" s="1">
        <f t="shared" si="3"/>
        <v>627339.3470054572</v>
      </c>
    </row>
    <row r="93" spans="1:3" ht="12.75">
      <c r="A93">
        <f t="shared" si="4"/>
        <v>2069</v>
      </c>
      <c r="B93" s="1">
        <f t="shared" si="2"/>
        <v>4029.63996653342</v>
      </c>
      <c r="C93" s="1">
        <f t="shared" si="3"/>
        <v>623309.7070389237</v>
      </c>
    </row>
    <row r="94" spans="1:3" ht="12.75">
      <c r="A94">
        <f t="shared" si="4"/>
        <v>2070</v>
      </c>
      <c r="B94" s="1">
        <f t="shared" si="2"/>
        <v>4078.801574125128</v>
      </c>
      <c r="C94" s="1">
        <f t="shared" si="3"/>
        <v>619230.9054647987</v>
      </c>
    </row>
    <row r="95" spans="1:3" ht="12.75">
      <c r="A95">
        <f t="shared" si="4"/>
        <v>2071</v>
      </c>
      <c r="B95" s="1">
        <f t="shared" si="2"/>
        <v>4128.562953329454</v>
      </c>
      <c r="C95" s="1">
        <f t="shared" si="3"/>
        <v>615102.3425114693</v>
      </c>
    </row>
    <row r="96" spans="1:3" ht="12.75">
      <c r="A96">
        <f t="shared" si="4"/>
        <v>2072</v>
      </c>
      <c r="B96" s="1">
        <f t="shared" si="2"/>
        <v>4178.931421360074</v>
      </c>
      <c r="C96" s="1">
        <f t="shared" si="3"/>
        <v>610923.4110901091</v>
      </c>
    </row>
    <row r="97" spans="1:3" ht="12.75">
      <c r="A97">
        <f t="shared" si="4"/>
        <v>2073</v>
      </c>
      <c r="B97" s="1">
        <f aca="true" t="shared" si="5" ref="B97:B160">B96+(B96*0.0122)</f>
        <v>4229.914384700666</v>
      </c>
      <c r="C97" s="1">
        <f aca="true" t="shared" si="6" ref="C97:C160">C96-B97</f>
        <v>606693.4967054084</v>
      </c>
    </row>
    <row r="98" spans="1:3" ht="12.75">
      <c r="A98">
        <f t="shared" si="4"/>
        <v>2074</v>
      </c>
      <c r="B98" s="1">
        <f t="shared" si="5"/>
        <v>4281.519340194014</v>
      </c>
      <c r="C98" s="1">
        <f t="shared" si="6"/>
        <v>602411.9773652144</v>
      </c>
    </row>
    <row r="99" spans="1:3" ht="12.75">
      <c r="A99">
        <f t="shared" si="4"/>
        <v>2075</v>
      </c>
      <c r="B99" s="1">
        <f t="shared" si="5"/>
        <v>4333.753876144381</v>
      </c>
      <c r="C99" s="1">
        <f t="shared" si="6"/>
        <v>598078.22348907</v>
      </c>
    </row>
    <row r="100" spans="1:3" ht="12.75">
      <c r="A100">
        <f t="shared" si="4"/>
        <v>2076</v>
      </c>
      <c r="B100" s="1">
        <f t="shared" si="5"/>
        <v>4386.625673433343</v>
      </c>
      <c r="C100" s="1">
        <f t="shared" si="6"/>
        <v>593691.5978156367</v>
      </c>
    </row>
    <row r="101" spans="1:3" ht="12.75">
      <c r="A101">
        <f t="shared" si="4"/>
        <v>2077</v>
      </c>
      <c r="B101" s="1">
        <f t="shared" si="5"/>
        <v>4440.142506649229</v>
      </c>
      <c r="C101" s="1">
        <f t="shared" si="6"/>
        <v>589251.4553089874</v>
      </c>
    </row>
    <row r="102" spans="1:3" ht="12.75">
      <c r="A102">
        <f t="shared" si="4"/>
        <v>2078</v>
      </c>
      <c r="B102" s="1">
        <f t="shared" si="5"/>
        <v>4494.31224523035</v>
      </c>
      <c r="C102" s="1">
        <f t="shared" si="6"/>
        <v>584757.1430637571</v>
      </c>
    </row>
    <row r="103" spans="1:3" ht="12.75">
      <c r="A103">
        <f t="shared" si="4"/>
        <v>2079</v>
      </c>
      <c r="B103" s="1">
        <f t="shared" si="5"/>
        <v>4549.14285462216</v>
      </c>
      <c r="C103" s="1">
        <f t="shared" si="6"/>
        <v>580208.0002091349</v>
      </c>
    </row>
    <row r="104" spans="1:3" ht="12.75">
      <c r="A104">
        <f t="shared" si="4"/>
        <v>2080</v>
      </c>
      <c r="B104" s="1">
        <f t="shared" si="5"/>
        <v>4604.64239744855</v>
      </c>
      <c r="C104" s="1">
        <f t="shared" si="6"/>
        <v>575603.3578116864</v>
      </c>
    </row>
    <row r="105" spans="1:3" ht="12.75">
      <c r="A105">
        <f t="shared" si="4"/>
        <v>2081</v>
      </c>
      <c r="B105" s="1">
        <f t="shared" si="5"/>
        <v>4660.819034697422</v>
      </c>
      <c r="C105" s="1">
        <f t="shared" si="6"/>
        <v>570942.538776989</v>
      </c>
    </row>
    <row r="106" spans="1:3" ht="12.75">
      <c r="A106">
        <f t="shared" si="4"/>
        <v>2082</v>
      </c>
      <c r="B106" s="1">
        <f t="shared" si="5"/>
        <v>4717.68102692073</v>
      </c>
      <c r="C106" s="1">
        <f t="shared" si="6"/>
        <v>566224.8577500683</v>
      </c>
    </row>
    <row r="107" spans="1:3" ht="12.75">
      <c r="A107">
        <f t="shared" si="4"/>
        <v>2083</v>
      </c>
      <c r="B107" s="1">
        <f t="shared" si="5"/>
        <v>4775.236735449163</v>
      </c>
      <c r="C107" s="1">
        <f t="shared" si="6"/>
        <v>561449.6210146191</v>
      </c>
    </row>
    <row r="108" spans="1:3" ht="12.75">
      <c r="A108">
        <f t="shared" si="4"/>
        <v>2084</v>
      </c>
      <c r="B108" s="1">
        <f t="shared" si="5"/>
        <v>4833.494623621642</v>
      </c>
      <c r="C108" s="1">
        <f t="shared" si="6"/>
        <v>556616.1263909974</v>
      </c>
    </row>
    <row r="109" spans="1:3" ht="12.75">
      <c r="A109">
        <f t="shared" si="4"/>
        <v>2085</v>
      </c>
      <c r="B109" s="1">
        <f t="shared" si="5"/>
        <v>4892.463258029826</v>
      </c>
      <c r="C109" s="1">
        <f t="shared" si="6"/>
        <v>551723.6631329677</v>
      </c>
    </row>
    <row r="110" spans="1:3" ht="12.75">
      <c r="A110">
        <f t="shared" si="4"/>
        <v>2086</v>
      </c>
      <c r="B110" s="1">
        <f t="shared" si="5"/>
        <v>4952.15130977779</v>
      </c>
      <c r="C110" s="1">
        <f t="shared" si="6"/>
        <v>546771.5118231899</v>
      </c>
    </row>
    <row r="111" spans="1:3" ht="12.75">
      <c r="A111">
        <f t="shared" si="4"/>
        <v>2087</v>
      </c>
      <c r="B111" s="1">
        <f t="shared" si="5"/>
        <v>5012.5675557570785</v>
      </c>
      <c r="C111" s="1">
        <f t="shared" si="6"/>
        <v>541758.9442674328</v>
      </c>
    </row>
    <row r="112" spans="1:3" ht="12.75">
      <c r="A112">
        <f t="shared" si="4"/>
        <v>2088</v>
      </c>
      <c r="B112" s="1">
        <f t="shared" si="5"/>
        <v>5073.720879937315</v>
      </c>
      <c r="C112" s="1">
        <f t="shared" si="6"/>
        <v>536685.2233874955</v>
      </c>
    </row>
    <row r="113" spans="1:3" ht="12.75">
      <c r="A113">
        <f t="shared" si="4"/>
        <v>2089</v>
      </c>
      <c r="B113" s="1">
        <f t="shared" si="5"/>
        <v>5135.62027467255</v>
      </c>
      <c r="C113" s="1">
        <f t="shared" si="6"/>
        <v>531549.603112823</v>
      </c>
    </row>
    <row r="114" spans="1:3" ht="12.75">
      <c r="A114">
        <f t="shared" si="4"/>
        <v>2090</v>
      </c>
      <c r="B114" s="1">
        <f t="shared" si="5"/>
        <v>5198.274842023556</v>
      </c>
      <c r="C114" s="1">
        <f t="shared" si="6"/>
        <v>526351.3282707995</v>
      </c>
    </row>
    <row r="115" spans="1:3" ht="12.75">
      <c r="A115">
        <f t="shared" si="4"/>
        <v>2091</v>
      </c>
      <c r="B115" s="1">
        <f t="shared" si="5"/>
        <v>5261.693795096243</v>
      </c>
      <c r="C115" s="1">
        <f t="shared" si="6"/>
        <v>521089.63447570323</v>
      </c>
    </row>
    <row r="116" spans="1:3" ht="12.75">
      <c r="A116">
        <f t="shared" si="4"/>
        <v>2092</v>
      </c>
      <c r="B116" s="1">
        <f t="shared" si="5"/>
        <v>5325.886459396417</v>
      </c>
      <c r="C116" s="1">
        <f t="shared" si="6"/>
        <v>515763.74801630684</v>
      </c>
    </row>
    <row r="117" spans="1:3" ht="12.75">
      <c r="A117">
        <f t="shared" si="4"/>
        <v>2093</v>
      </c>
      <c r="B117" s="1">
        <f t="shared" si="5"/>
        <v>5390.862274201054</v>
      </c>
      <c r="C117" s="1">
        <f t="shared" si="6"/>
        <v>510372.8857421058</v>
      </c>
    </row>
    <row r="118" spans="1:3" ht="12.75">
      <c r="A118">
        <f t="shared" si="4"/>
        <v>2094</v>
      </c>
      <c r="B118" s="1">
        <f t="shared" si="5"/>
        <v>5456.630793946307</v>
      </c>
      <c r="C118" s="1">
        <f t="shared" si="6"/>
        <v>504916.25494815945</v>
      </c>
    </row>
    <row r="119" spans="1:3" ht="12.75">
      <c r="A119">
        <f t="shared" si="4"/>
        <v>2095</v>
      </c>
      <c r="B119" s="1">
        <f t="shared" si="5"/>
        <v>5523.201689632452</v>
      </c>
      <c r="C119" s="1">
        <f t="shared" si="6"/>
        <v>499393.053258527</v>
      </c>
    </row>
    <row r="120" spans="1:3" ht="12.75">
      <c r="A120">
        <f t="shared" si="4"/>
        <v>2096</v>
      </c>
      <c r="B120" s="1">
        <f t="shared" si="5"/>
        <v>5590.584750245968</v>
      </c>
      <c r="C120" s="1">
        <f t="shared" si="6"/>
        <v>493802.46850828105</v>
      </c>
    </row>
    <row r="121" spans="1:3" ht="12.75">
      <c r="A121">
        <f t="shared" si="4"/>
        <v>2097</v>
      </c>
      <c r="B121" s="1">
        <f t="shared" si="5"/>
        <v>5658.789884198969</v>
      </c>
      <c r="C121" s="1">
        <f t="shared" si="6"/>
        <v>488143.67862408207</v>
      </c>
    </row>
    <row r="122" spans="1:3" ht="12.75">
      <c r="A122">
        <f t="shared" si="4"/>
        <v>2098</v>
      </c>
      <c r="B122" s="1">
        <f t="shared" si="5"/>
        <v>5727.827120786196</v>
      </c>
      <c r="C122" s="1">
        <f t="shared" si="6"/>
        <v>482415.8515032959</v>
      </c>
    </row>
    <row r="123" spans="1:3" ht="12.75">
      <c r="A123">
        <f t="shared" si="4"/>
        <v>2099</v>
      </c>
      <c r="B123" s="1">
        <f t="shared" si="5"/>
        <v>5797.706611659788</v>
      </c>
      <c r="C123" s="1">
        <f t="shared" si="6"/>
        <v>476618.1448916361</v>
      </c>
    </row>
    <row r="124" spans="1:3" ht="12.75">
      <c r="A124">
        <f t="shared" si="4"/>
        <v>2100</v>
      </c>
      <c r="B124" s="1">
        <f t="shared" si="5"/>
        <v>5868.438632322038</v>
      </c>
      <c r="C124" s="1">
        <f t="shared" si="6"/>
        <v>470749.7062593141</v>
      </c>
    </row>
    <row r="125" spans="1:3" ht="12.75">
      <c r="A125">
        <f t="shared" si="4"/>
        <v>2101</v>
      </c>
      <c r="B125" s="1">
        <f t="shared" si="5"/>
        <v>5940.0335836363665</v>
      </c>
      <c r="C125" s="1">
        <f t="shared" si="6"/>
        <v>464809.6726756777</v>
      </c>
    </row>
    <row r="126" spans="1:3" ht="12.75">
      <c r="A126">
        <f t="shared" si="4"/>
        <v>2102</v>
      </c>
      <c r="B126" s="1">
        <f t="shared" si="5"/>
        <v>6012.50199335673</v>
      </c>
      <c r="C126" s="1">
        <f t="shared" si="6"/>
        <v>458797.17068232095</v>
      </c>
    </row>
    <row r="127" spans="1:3" ht="12.75">
      <c r="A127">
        <f t="shared" si="4"/>
        <v>2103</v>
      </c>
      <c r="B127" s="1">
        <f t="shared" si="5"/>
        <v>6085.8545176756825</v>
      </c>
      <c r="C127" s="1">
        <f t="shared" si="6"/>
        <v>452711.31616464525</v>
      </c>
    </row>
    <row r="128" spans="1:3" ht="12.75">
      <c r="A128">
        <f t="shared" si="4"/>
        <v>2104</v>
      </c>
      <c r="B128" s="1">
        <f t="shared" si="5"/>
        <v>6160.101942791326</v>
      </c>
      <c r="C128" s="1">
        <f t="shared" si="6"/>
        <v>446551.21422185394</v>
      </c>
    </row>
    <row r="129" spans="1:3" ht="12.75">
      <c r="A129">
        <f t="shared" si="4"/>
        <v>2105</v>
      </c>
      <c r="B129" s="1">
        <f t="shared" si="5"/>
        <v>6235.25518649338</v>
      </c>
      <c r="C129" s="1">
        <f t="shared" si="6"/>
        <v>440315.95903536055</v>
      </c>
    </row>
    <row r="130" spans="1:3" ht="12.75">
      <c r="A130">
        <f t="shared" si="4"/>
        <v>2106</v>
      </c>
      <c r="B130" s="1">
        <f t="shared" si="5"/>
        <v>6311.3252997685995</v>
      </c>
      <c r="C130" s="1">
        <f t="shared" si="6"/>
        <v>434004.63373559195</v>
      </c>
    </row>
    <row r="131" spans="1:3" ht="12.75">
      <c r="A131">
        <f t="shared" si="4"/>
        <v>2107</v>
      </c>
      <c r="B131" s="1">
        <f t="shared" si="5"/>
        <v>6388.323468425777</v>
      </c>
      <c r="C131" s="1">
        <f t="shared" si="6"/>
        <v>427616.3102671662</v>
      </c>
    </row>
    <row r="132" spans="1:3" ht="12.75">
      <c r="A132">
        <f t="shared" si="4"/>
        <v>2108</v>
      </c>
      <c r="B132" s="1">
        <f t="shared" si="5"/>
        <v>6466.261014740571</v>
      </c>
      <c r="C132" s="1">
        <f t="shared" si="6"/>
        <v>421150.0492524256</v>
      </c>
    </row>
    <row r="133" spans="1:3" ht="12.75">
      <c r="A133">
        <f t="shared" si="4"/>
        <v>2109</v>
      </c>
      <c r="B133" s="1">
        <f t="shared" si="5"/>
        <v>6545.149399120406</v>
      </c>
      <c r="C133" s="1">
        <f t="shared" si="6"/>
        <v>414604.8998533052</v>
      </c>
    </row>
    <row r="134" spans="1:3" ht="12.75">
      <c r="A134">
        <f t="shared" si="4"/>
        <v>2110</v>
      </c>
      <c r="B134" s="1">
        <f t="shared" si="5"/>
        <v>6625.000221789675</v>
      </c>
      <c r="C134" s="1">
        <f t="shared" si="6"/>
        <v>407979.8996315155</v>
      </c>
    </row>
    <row r="135" spans="1:3" ht="12.75">
      <c r="A135">
        <f t="shared" si="4"/>
        <v>2111</v>
      </c>
      <c r="B135" s="1">
        <f t="shared" si="5"/>
        <v>6705.825224495509</v>
      </c>
      <c r="C135" s="1">
        <f t="shared" si="6"/>
        <v>401274.07440702</v>
      </c>
    </row>
    <row r="136" spans="1:3" ht="12.75">
      <c r="A136">
        <f t="shared" si="4"/>
        <v>2112</v>
      </c>
      <c r="B136" s="1">
        <f t="shared" si="5"/>
        <v>6787.636292234354</v>
      </c>
      <c r="C136" s="1">
        <f t="shared" si="6"/>
        <v>394486.43811478565</v>
      </c>
    </row>
    <row r="137" spans="1:3" ht="12.75">
      <c r="A137">
        <f t="shared" si="4"/>
        <v>2113</v>
      </c>
      <c r="B137" s="1">
        <f t="shared" si="5"/>
        <v>6870.4454549996135</v>
      </c>
      <c r="C137" s="1">
        <f t="shared" si="6"/>
        <v>387615.992659786</v>
      </c>
    </row>
    <row r="138" spans="1:3" ht="12.75">
      <c r="A138">
        <f t="shared" si="4"/>
        <v>2114</v>
      </c>
      <c r="B138" s="1">
        <f t="shared" si="5"/>
        <v>6954.264889550609</v>
      </c>
      <c r="C138" s="1">
        <f t="shared" si="6"/>
        <v>380661.7277702354</v>
      </c>
    </row>
    <row r="139" spans="1:3" ht="12.75">
      <c r="A139">
        <f t="shared" si="4"/>
        <v>2115</v>
      </c>
      <c r="B139" s="1">
        <f t="shared" si="5"/>
        <v>7039.106921203126</v>
      </c>
      <c r="C139" s="1">
        <f t="shared" si="6"/>
        <v>373622.62084903225</v>
      </c>
    </row>
    <row r="140" spans="1:3" ht="12.75">
      <c r="A140">
        <f aca="true" t="shared" si="7" ref="A140:A179">A139+1</f>
        <v>2116</v>
      </c>
      <c r="B140" s="1">
        <f t="shared" si="5"/>
        <v>7124.984025641805</v>
      </c>
      <c r="C140" s="1">
        <f t="shared" si="6"/>
        <v>366497.63682339044</v>
      </c>
    </row>
    <row r="141" spans="1:3" ht="12.75">
      <c r="A141">
        <f t="shared" si="7"/>
        <v>2117</v>
      </c>
      <c r="B141" s="1">
        <f t="shared" si="5"/>
        <v>7211.908830754634</v>
      </c>
      <c r="C141" s="1">
        <f t="shared" si="6"/>
        <v>359285.7279926358</v>
      </c>
    </row>
    <row r="142" spans="1:3" ht="12.75">
      <c r="A142">
        <f t="shared" si="7"/>
        <v>2118</v>
      </c>
      <c r="B142" s="1">
        <f t="shared" si="5"/>
        <v>7299.894118489841</v>
      </c>
      <c r="C142" s="1">
        <f t="shared" si="6"/>
        <v>351985.833874146</v>
      </c>
    </row>
    <row r="143" spans="1:3" ht="12.75">
      <c r="A143">
        <f t="shared" si="7"/>
        <v>2119</v>
      </c>
      <c r="B143" s="1">
        <f t="shared" si="5"/>
        <v>7388.952826735417</v>
      </c>
      <c r="C143" s="1">
        <f t="shared" si="6"/>
        <v>344596.8810474106</v>
      </c>
    </row>
    <row r="144" spans="1:3" ht="12.75">
      <c r="A144">
        <f t="shared" si="7"/>
        <v>2120</v>
      </c>
      <c r="B144" s="1">
        <f t="shared" si="5"/>
        <v>7479.098051221589</v>
      </c>
      <c r="C144" s="1">
        <f t="shared" si="6"/>
        <v>337117.782996189</v>
      </c>
    </row>
    <row r="145" spans="1:3" ht="12.75">
      <c r="A145">
        <f t="shared" si="7"/>
        <v>2121</v>
      </c>
      <c r="B145" s="1">
        <f t="shared" si="5"/>
        <v>7570.343047446493</v>
      </c>
      <c r="C145" s="1">
        <f t="shared" si="6"/>
        <v>329547.4399487425</v>
      </c>
    </row>
    <row r="146" spans="1:3" ht="12.75">
      <c r="A146">
        <f t="shared" si="7"/>
        <v>2122</v>
      </c>
      <c r="B146" s="1">
        <f t="shared" si="5"/>
        <v>7662.701232625341</v>
      </c>
      <c r="C146" s="1">
        <f t="shared" si="6"/>
        <v>321884.73871611716</v>
      </c>
    </row>
    <row r="147" spans="1:3" ht="12.75">
      <c r="A147">
        <f t="shared" si="7"/>
        <v>2123</v>
      </c>
      <c r="B147" s="1">
        <f t="shared" si="5"/>
        <v>7756.18618766337</v>
      </c>
      <c r="C147" s="1">
        <f t="shared" si="6"/>
        <v>314128.5525284538</v>
      </c>
    </row>
    <row r="148" spans="1:3" ht="12.75">
      <c r="A148">
        <f t="shared" si="7"/>
        <v>2124</v>
      </c>
      <c r="B148" s="1">
        <f t="shared" si="5"/>
        <v>7850.811659152863</v>
      </c>
      <c r="C148" s="1">
        <f t="shared" si="6"/>
        <v>306277.74086930096</v>
      </c>
    </row>
    <row r="149" spans="1:3" ht="12.75">
      <c r="A149">
        <f t="shared" si="7"/>
        <v>2125</v>
      </c>
      <c r="B149" s="1">
        <f t="shared" si="5"/>
        <v>7946.591561394528</v>
      </c>
      <c r="C149" s="1">
        <f t="shared" si="6"/>
        <v>298331.14930790645</v>
      </c>
    </row>
    <row r="150" spans="1:3" ht="12.75">
      <c r="A150">
        <f t="shared" si="7"/>
        <v>2126</v>
      </c>
      <c r="B150" s="1">
        <f t="shared" si="5"/>
        <v>8043.539978443541</v>
      </c>
      <c r="C150" s="1">
        <f t="shared" si="6"/>
        <v>290287.6093294629</v>
      </c>
    </row>
    <row r="151" spans="1:3" ht="12.75">
      <c r="A151">
        <f t="shared" si="7"/>
        <v>2127</v>
      </c>
      <c r="B151" s="1">
        <f t="shared" si="5"/>
        <v>8141.671166180552</v>
      </c>
      <c r="C151" s="1">
        <f t="shared" si="6"/>
        <v>282145.93816328235</v>
      </c>
    </row>
    <row r="152" spans="1:3" ht="12.75">
      <c r="A152">
        <f t="shared" si="7"/>
        <v>2128</v>
      </c>
      <c r="B152" s="1">
        <f t="shared" si="5"/>
        <v>8240.999554407956</v>
      </c>
      <c r="C152" s="1">
        <f t="shared" si="6"/>
        <v>273904.9386088744</v>
      </c>
    </row>
    <row r="153" spans="1:3" ht="12.75">
      <c r="A153">
        <f t="shared" si="7"/>
        <v>2129</v>
      </c>
      <c r="B153" s="1">
        <f t="shared" si="5"/>
        <v>8341.539748971732</v>
      </c>
      <c r="C153" s="1">
        <f t="shared" si="6"/>
        <v>265563.39885990263</v>
      </c>
    </row>
    <row r="154" spans="1:3" ht="12.75">
      <c r="A154">
        <f t="shared" si="7"/>
        <v>2130</v>
      </c>
      <c r="B154" s="1">
        <f t="shared" si="5"/>
        <v>8443.306533909188</v>
      </c>
      <c r="C154" s="1">
        <f t="shared" si="6"/>
        <v>257120.09232599344</v>
      </c>
    </row>
    <row r="155" spans="1:3" ht="12.75">
      <c r="A155">
        <f t="shared" si="7"/>
        <v>2131</v>
      </c>
      <c r="B155" s="1">
        <f t="shared" si="5"/>
        <v>8546.31487362288</v>
      </c>
      <c r="C155" s="1">
        <f t="shared" si="6"/>
        <v>248573.77745237056</v>
      </c>
    </row>
    <row r="156" spans="1:3" ht="12.75">
      <c r="A156">
        <f t="shared" si="7"/>
        <v>2132</v>
      </c>
      <c r="B156" s="1">
        <f t="shared" si="5"/>
        <v>8650.579915081078</v>
      </c>
      <c r="C156" s="1">
        <f t="shared" si="6"/>
        <v>239923.19753728947</v>
      </c>
    </row>
    <row r="157" spans="1:3" ht="12.75">
      <c r="A157">
        <f t="shared" si="7"/>
        <v>2133</v>
      </c>
      <c r="B157" s="1">
        <f t="shared" si="5"/>
        <v>8756.116990045068</v>
      </c>
      <c r="C157" s="1">
        <f t="shared" si="6"/>
        <v>231167.0805472444</v>
      </c>
    </row>
    <row r="158" spans="1:3" ht="12.75">
      <c r="A158">
        <f t="shared" si="7"/>
        <v>2134</v>
      </c>
      <c r="B158" s="1">
        <f t="shared" si="5"/>
        <v>8862.941617323617</v>
      </c>
      <c r="C158" s="1">
        <f t="shared" si="6"/>
        <v>222304.1389299208</v>
      </c>
    </row>
    <row r="159" spans="1:3" ht="12.75">
      <c r="A159">
        <f t="shared" si="7"/>
        <v>2135</v>
      </c>
      <c r="B159" s="1">
        <f t="shared" si="5"/>
        <v>8971.069505054966</v>
      </c>
      <c r="C159" s="1">
        <f t="shared" si="6"/>
        <v>213333.06942486583</v>
      </c>
    </row>
    <row r="160" spans="1:3" ht="12.75">
      <c r="A160">
        <f t="shared" si="7"/>
        <v>2136</v>
      </c>
      <c r="B160" s="1">
        <f t="shared" si="5"/>
        <v>9080.516553016636</v>
      </c>
      <c r="C160" s="1">
        <f t="shared" si="6"/>
        <v>204252.55287184918</v>
      </c>
    </row>
    <row r="161" spans="1:3" ht="12.75">
      <c r="A161">
        <f t="shared" si="7"/>
        <v>2137</v>
      </c>
      <c r="B161" s="1">
        <f aca="true" t="shared" si="8" ref="B161:B179">B160+(B160*0.0122)</f>
        <v>9191.29885496344</v>
      </c>
      <c r="C161" s="1">
        <f aca="true" t="shared" si="9" ref="C161:C179">C160-B161</f>
        <v>195061.25401688574</v>
      </c>
    </row>
    <row r="162" spans="1:3" ht="12.75">
      <c r="A162">
        <f t="shared" si="7"/>
        <v>2138</v>
      </c>
      <c r="B162" s="1">
        <f t="shared" si="8"/>
        <v>9303.432700993993</v>
      </c>
      <c r="C162" s="1">
        <f t="shared" si="9"/>
        <v>185757.82131589175</v>
      </c>
    </row>
    <row r="163" spans="1:3" ht="12.75">
      <c r="A163">
        <f t="shared" si="7"/>
        <v>2139</v>
      </c>
      <c r="B163" s="1">
        <f t="shared" si="8"/>
        <v>9416.93457994612</v>
      </c>
      <c r="C163" s="1">
        <f t="shared" si="9"/>
        <v>176340.88673594562</v>
      </c>
    </row>
    <row r="164" spans="1:3" ht="12.75">
      <c r="A164">
        <f t="shared" si="7"/>
        <v>2140</v>
      </c>
      <c r="B164" s="1">
        <f t="shared" si="8"/>
        <v>9531.821181821464</v>
      </c>
      <c r="C164" s="1">
        <f t="shared" si="9"/>
        <v>166809.06555412416</v>
      </c>
    </row>
    <row r="165" spans="1:3" ht="12.75">
      <c r="A165">
        <f t="shared" si="7"/>
        <v>2141</v>
      </c>
      <c r="B165" s="1">
        <f t="shared" si="8"/>
        <v>9648.109400239686</v>
      </c>
      <c r="C165" s="1">
        <f t="shared" si="9"/>
        <v>157160.95615388447</v>
      </c>
    </row>
    <row r="166" spans="1:3" ht="12.75">
      <c r="A166">
        <f t="shared" si="7"/>
        <v>2142</v>
      </c>
      <c r="B166" s="1">
        <f t="shared" si="8"/>
        <v>9765.81633492261</v>
      </c>
      <c r="C166" s="1">
        <f t="shared" si="9"/>
        <v>147395.13981896185</v>
      </c>
    </row>
    <row r="167" spans="1:3" ht="12.75">
      <c r="A167">
        <f t="shared" si="7"/>
        <v>2143</v>
      </c>
      <c r="B167" s="1">
        <f t="shared" si="8"/>
        <v>9884.959294208666</v>
      </c>
      <c r="C167" s="1">
        <f t="shared" si="9"/>
        <v>137510.18052475317</v>
      </c>
    </row>
    <row r="168" spans="1:3" ht="12.75">
      <c r="A168">
        <f t="shared" si="7"/>
        <v>2144</v>
      </c>
      <c r="B168" s="1">
        <f t="shared" si="8"/>
        <v>10005.555797598012</v>
      </c>
      <c r="C168" s="1">
        <f t="shared" si="9"/>
        <v>127504.62472715517</v>
      </c>
    </row>
    <row r="169" spans="1:3" ht="12.75">
      <c r="A169">
        <f t="shared" si="7"/>
        <v>2145</v>
      </c>
      <c r="B169" s="1">
        <f t="shared" si="8"/>
        <v>10127.623578328708</v>
      </c>
      <c r="C169" s="1">
        <f t="shared" si="9"/>
        <v>117377.00114882646</v>
      </c>
    </row>
    <row r="170" spans="1:3" ht="12.75">
      <c r="A170">
        <f t="shared" si="7"/>
        <v>2146</v>
      </c>
      <c r="B170" s="1">
        <f t="shared" si="8"/>
        <v>10251.180585984319</v>
      </c>
      <c r="C170" s="1">
        <f t="shared" si="9"/>
        <v>107125.82056284214</v>
      </c>
    </row>
    <row r="171" spans="1:3" ht="12.75">
      <c r="A171">
        <f t="shared" si="7"/>
        <v>2147</v>
      </c>
      <c r="B171" s="1">
        <f t="shared" si="8"/>
        <v>10376.244989133327</v>
      </c>
      <c r="C171" s="1">
        <f t="shared" si="9"/>
        <v>96749.57557370882</v>
      </c>
    </row>
    <row r="172" spans="1:3" ht="12.75">
      <c r="A172">
        <f t="shared" si="7"/>
        <v>2148</v>
      </c>
      <c r="B172" s="1">
        <f t="shared" si="8"/>
        <v>10502.835178000754</v>
      </c>
      <c r="C172" s="1">
        <f t="shared" si="9"/>
        <v>86246.74039570807</v>
      </c>
    </row>
    <row r="173" spans="1:3" ht="12.75">
      <c r="A173">
        <f t="shared" si="7"/>
        <v>2149</v>
      </c>
      <c r="B173" s="1">
        <f t="shared" si="8"/>
        <v>10630.969767172364</v>
      </c>
      <c r="C173" s="1">
        <f t="shared" si="9"/>
        <v>75615.7706285357</v>
      </c>
    </row>
    <row r="174" spans="1:3" ht="12.75">
      <c r="A174">
        <f t="shared" si="7"/>
        <v>2150</v>
      </c>
      <c r="B174" s="1">
        <f t="shared" si="8"/>
        <v>10760.667598331867</v>
      </c>
      <c r="C174" s="1">
        <f t="shared" si="9"/>
        <v>64855.10303020383</v>
      </c>
    </row>
    <row r="175" spans="1:3" ht="12.75">
      <c r="A175">
        <f t="shared" si="7"/>
        <v>2151</v>
      </c>
      <c r="B175" s="1">
        <f t="shared" si="8"/>
        <v>10891.947743031516</v>
      </c>
      <c r="C175" s="1">
        <f t="shared" si="9"/>
        <v>53963.15528717231</v>
      </c>
    </row>
    <row r="176" spans="1:3" ht="12.75">
      <c r="A176">
        <f t="shared" si="7"/>
        <v>2152</v>
      </c>
      <c r="B176" s="1">
        <f t="shared" si="8"/>
        <v>11024.8295054965</v>
      </c>
      <c r="C176" s="1">
        <f t="shared" si="9"/>
        <v>42938.32578167581</v>
      </c>
    </row>
    <row r="177" spans="1:3" ht="12.75">
      <c r="A177">
        <f t="shared" si="7"/>
        <v>2153</v>
      </c>
      <c r="B177" s="1">
        <f t="shared" si="8"/>
        <v>11159.332425463557</v>
      </c>
      <c r="C177" s="1">
        <f t="shared" si="9"/>
        <v>31778.993356212253</v>
      </c>
    </row>
    <row r="178" spans="1:3" ht="12.75">
      <c r="A178">
        <f t="shared" si="7"/>
        <v>2154</v>
      </c>
      <c r="B178" s="1">
        <f t="shared" si="8"/>
        <v>11295.476281054212</v>
      </c>
      <c r="C178" s="1">
        <f t="shared" si="9"/>
        <v>20483.51707515804</v>
      </c>
    </row>
    <row r="179" spans="1:3" ht="12.75">
      <c r="A179">
        <f t="shared" si="7"/>
        <v>2155</v>
      </c>
      <c r="B179" s="1">
        <f t="shared" si="8"/>
        <v>11433.281091683073</v>
      </c>
      <c r="C179" s="1">
        <f t="shared" si="9"/>
        <v>9050.235983474968</v>
      </c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ht="12.75">
      <c r="B190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4"/>
  <sheetViews>
    <sheetView workbookViewId="0" topLeftCell="A1">
      <selection activeCell="I81" sqref="I81"/>
    </sheetView>
  </sheetViews>
  <sheetFormatPr defaultColWidth="11.00390625" defaultRowHeight="12.75"/>
  <cols>
    <col min="1" max="1" width="14.875" style="0" customWidth="1"/>
    <col min="2" max="2" width="14.75390625" style="0" customWidth="1"/>
    <col min="3" max="4" width="14.875" style="0" customWidth="1"/>
  </cols>
  <sheetData>
    <row r="1" spans="1:3" ht="12.75">
      <c r="A1" t="s">
        <v>7</v>
      </c>
      <c r="B1" s="3" t="s">
        <v>23</v>
      </c>
      <c r="C1" s="3"/>
    </row>
    <row r="2" spans="2:4" ht="12.75">
      <c r="B2" t="s">
        <v>13</v>
      </c>
      <c r="C2" s="1">
        <v>13000000</v>
      </c>
      <c r="D2" t="s">
        <v>14</v>
      </c>
    </row>
    <row r="5" spans="1:4" ht="12.75">
      <c r="A5" s="3" t="s">
        <v>15</v>
      </c>
      <c r="B5" s="3"/>
      <c r="D5" s="1"/>
    </row>
    <row r="7" spans="1:4" ht="12.75">
      <c r="A7" t="s">
        <v>16</v>
      </c>
      <c r="B7" t="s">
        <v>21</v>
      </c>
      <c r="C7" t="s">
        <v>17</v>
      </c>
      <c r="D7" t="s">
        <v>18</v>
      </c>
    </row>
    <row r="8" spans="1:3" ht="12.75">
      <c r="A8">
        <v>1990</v>
      </c>
      <c r="B8" s="1"/>
      <c r="C8" s="1"/>
    </row>
    <row r="9" spans="1:3" ht="12.75">
      <c r="A9">
        <v>1991</v>
      </c>
      <c r="B9" s="1"/>
      <c r="C9" s="1"/>
    </row>
    <row r="10" spans="1:3" ht="12.75">
      <c r="A10">
        <v>1992</v>
      </c>
      <c r="B10" s="1"/>
      <c r="C10" s="1"/>
    </row>
    <row r="11" spans="1:3" ht="12.75">
      <c r="A11">
        <v>1993</v>
      </c>
      <c r="B11" s="1"/>
      <c r="C11" s="1"/>
    </row>
    <row r="12" spans="1:2" ht="12.75">
      <c r="A12">
        <v>1994</v>
      </c>
      <c r="B12" s="1">
        <v>6100</v>
      </c>
    </row>
    <row r="13" spans="1:4" ht="12.75">
      <c r="A13">
        <v>1995</v>
      </c>
      <c r="B13" s="1">
        <v>6300</v>
      </c>
      <c r="C13" s="1">
        <f>B13-B12</f>
        <v>200</v>
      </c>
      <c r="D13" s="2">
        <f>C13/B13*100</f>
        <v>3.1746031746031744</v>
      </c>
    </row>
    <row r="14" spans="1:4" ht="12.75">
      <c r="A14">
        <v>1996</v>
      </c>
      <c r="B14" s="1">
        <v>11000</v>
      </c>
      <c r="C14" s="1">
        <f aca="true" t="shared" si="0" ref="C14:C25">B14-B13</f>
        <v>4700</v>
      </c>
      <c r="D14" s="2">
        <f aca="true" t="shared" si="1" ref="D14:D25">C14/B14*100</f>
        <v>42.72727272727273</v>
      </c>
    </row>
    <row r="15" spans="1:4" ht="12.75">
      <c r="A15">
        <v>1997</v>
      </c>
      <c r="B15" s="1">
        <v>11000</v>
      </c>
      <c r="C15" s="1">
        <f t="shared" si="0"/>
        <v>0</v>
      </c>
      <c r="D15" s="2">
        <f t="shared" si="1"/>
        <v>0</v>
      </c>
    </row>
    <row r="16" spans="1:4" ht="12.75">
      <c r="A16">
        <v>1998</v>
      </c>
      <c r="B16" s="1">
        <v>15000</v>
      </c>
      <c r="C16" s="1">
        <f t="shared" si="0"/>
        <v>4000</v>
      </c>
      <c r="D16" s="2">
        <f t="shared" si="1"/>
        <v>26.666666666666668</v>
      </c>
    </row>
    <row r="17" spans="1:4" ht="12.75">
      <c r="A17">
        <v>1999</v>
      </c>
      <c r="B17" s="1">
        <v>15000</v>
      </c>
      <c r="C17" s="1">
        <f t="shared" si="0"/>
        <v>0</v>
      </c>
      <c r="D17" s="2">
        <f t="shared" si="1"/>
        <v>0</v>
      </c>
    </row>
    <row r="18" spans="1:4" ht="12.75">
      <c r="A18">
        <v>2000</v>
      </c>
      <c r="B18" s="1">
        <v>14000</v>
      </c>
      <c r="C18" s="1">
        <f t="shared" si="0"/>
        <v>-1000</v>
      </c>
      <c r="D18" s="2">
        <f t="shared" si="1"/>
        <v>-7.142857142857142</v>
      </c>
    </row>
    <row r="19" spans="1:4" ht="12.75">
      <c r="A19">
        <v>2001</v>
      </c>
      <c r="B19" s="1">
        <v>15100</v>
      </c>
      <c r="C19" s="1">
        <f t="shared" si="0"/>
        <v>1100</v>
      </c>
      <c r="D19" s="2">
        <f t="shared" si="1"/>
        <v>7.28476821192053</v>
      </c>
    </row>
    <row r="20" spans="1:4" ht="12.75">
      <c r="A20">
        <v>2002</v>
      </c>
      <c r="B20" s="1">
        <v>14200</v>
      </c>
      <c r="C20" s="1">
        <f t="shared" si="0"/>
        <v>-900</v>
      </c>
      <c r="D20" s="2">
        <f t="shared" si="1"/>
        <v>-6.338028169014084</v>
      </c>
    </row>
    <row r="21" spans="1:4" ht="12.75">
      <c r="A21">
        <v>2003</v>
      </c>
      <c r="B21" s="1">
        <v>14200</v>
      </c>
      <c r="C21" s="1">
        <f t="shared" si="0"/>
        <v>0</v>
      </c>
      <c r="D21" s="2">
        <f t="shared" si="1"/>
        <v>0</v>
      </c>
    </row>
    <row r="22" spans="1:4" ht="12.75">
      <c r="A22">
        <v>2004</v>
      </c>
      <c r="B22" s="1">
        <v>20200</v>
      </c>
      <c r="C22" s="1">
        <f t="shared" si="0"/>
        <v>6000</v>
      </c>
      <c r="D22" s="2">
        <f t="shared" si="1"/>
        <v>29.7029702970297</v>
      </c>
    </row>
    <row r="23" spans="1:4" ht="12.75">
      <c r="A23">
        <v>2005</v>
      </c>
      <c r="B23" s="1">
        <v>20400</v>
      </c>
      <c r="C23" s="1">
        <f t="shared" si="0"/>
        <v>200</v>
      </c>
      <c r="D23" s="2">
        <f t="shared" si="1"/>
        <v>0.9803921568627451</v>
      </c>
    </row>
    <row r="24" spans="1:4" ht="12.75">
      <c r="A24">
        <v>2006</v>
      </c>
      <c r="B24" s="1">
        <v>23500</v>
      </c>
      <c r="C24" s="1">
        <f t="shared" si="0"/>
        <v>3100</v>
      </c>
      <c r="D24" s="2">
        <f t="shared" si="1"/>
        <v>13.191489361702127</v>
      </c>
    </row>
    <row r="25" spans="1:4" ht="12.75">
      <c r="A25">
        <v>2007</v>
      </c>
      <c r="B25" s="1">
        <v>25000</v>
      </c>
      <c r="C25" s="1">
        <f t="shared" si="0"/>
        <v>1500</v>
      </c>
      <c r="D25" s="2">
        <f t="shared" si="1"/>
        <v>6</v>
      </c>
    </row>
    <row r="27" spans="3:4" ht="12.75">
      <c r="C27" t="s">
        <v>19</v>
      </c>
      <c r="D27" s="2">
        <f>AVERAGE(D13,D25)</f>
        <v>4.587301587301587</v>
      </c>
    </row>
    <row r="30" spans="1:4" ht="12.75">
      <c r="A30" t="s">
        <v>16</v>
      </c>
      <c r="B30" t="s">
        <v>22</v>
      </c>
      <c r="C30" s="3" t="s">
        <v>20</v>
      </c>
      <c r="D30" s="3"/>
    </row>
    <row r="31" spans="1:3" ht="12.75">
      <c r="A31">
        <v>2007</v>
      </c>
      <c r="B31" s="1">
        <v>25000</v>
      </c>
      <c r="C31" s="1">
        <f>C2</f>
        <v>13000000</v>
      </c>
    </row>
    <row r="32" spans="1:3" ht="12.75">
      <c r="A32">
        <v>2008</v>
      </c>
      <c r="B32" s="1">
        <f>B31+(B31*0.0459)</f>
        <v>26147.5</v>
      </c>
      <c r="C32" s="1">
        <f>C31-B32</f>
        <v>12973852.5</v>
      </c>
    </row>
    <row r="33" spans="1:3" ht="12.75">
      <c r="A33">
        <v>2009</v>
      </c>
      <c r="B33" s="1">
        <f aca="true" t="shared" si="2" ref="B33:B96">B32+(B32*0.0459)</f>
        <v>27347.67025</v>
      </c>
      <c r="C33" s="1">
        <f aca="true" t="shared" si="3" ref="C33:C96">C32-B33</f>
        <v>12946504.82975</v>
      </c>
    </row>
    <row r="34" spans="1:3" ht="12.75">
      <c r="A34">
        <v>2010</v>
      </c>
      <c r="B34" s="1">
        <f t="shared" si="2"/>
        <v>28602.928314475</v>
      </c>
      <c r="C34" s="1">
        <f t="shared" si="3"/>
        <v>12917901.901435524</v>
      </c>
    </row>
    <row r="35" spans="1:3" ht="12.75">
      <c r="A35">
        <v>2011</v>
      </c>
      <c r="B35" s="1">
        <f t="shared" si="2"/>
        <v>29915.802724109402</v>
      </c>
      <c r="C35" s="1">
        <f t="shared" si="3"/>
        <v>12887986.098711414</v>
      </c>
    </row>
    <row r="36" spans="1:3" ht="12.75">
      <c r="A36">
        <v>2012</v>
      </c>
      <c r="B36" s="1">
        <f t="shared" si="2"/>
        <v>31288.938069146025</v>
      </c>
      <c r="C36" s="1">
        <f t="shared" si="3"/>
        <v>12856697.160642268</v>
      </c>
    </row>
    <row r="37" spans="1:3" ht="12.75">
      <c r="A37">
        <v>2013</v>
      </c>
      <c r="B37" s="1">
        <f t="shared" si="2"/>
        <v>32725.100326519827</v>
      </c>
      <c r="C37" s="1">
        <f t="shared" si="3"/>
        <v>12823972.060315749</v>
      </c>
    </row>
    <row r="38" spans="1:3" ht="12.75">
      <c r="A38">
        <v>2014</v>
      </c>
      <c r="B38" s="1">
        <f t="shared" si="2"/>
        <v>34227.182431507084</v>
      </c>
      <c r="C38" s="1">
        <f t="shared" si="3"/>
        <v>12789744.87788424</v>
      </c>
    </row>
    <row r="39" spans="1:3" ht="12.75">
      <c r="A39">
        <v>2015</v>
      </c>
      <c r="B39" s="1">
        <f t="shared" si="2"/>
        <v>35798.21010511326</v>
      </c>
      <c r="C39" s="1">
        <f t="shared" si="3"/>
        <v>12753946.667779127</v>
      </c>
    </row>
    <row r="40" spans="1:3" ht="12.75">
      <c r="A40">
        <v>2016</v>
      </c>
      <c r="B40" s="1">
        <f t="shared" si="2"/>
        <v>37441.34794893796</v>
      </c>
      <c r="C40" s="1">
        <f t="shared" si="3"/>
        <v>12716505.319830189</v>
      </c>
    </row>
    <row r="41" spans="1:3" ht="12.75">
      <c r="A41">
        <v>2017</v>
      </c>
      <c r="B41" s="1">
        <f t="shared" si="2"/>
        <v>39159.905819794214</v>
      </c>
      <c r="C41" s="1">
        <f t="shared" si="3"/>
        <v>12677345.414010394</v>
      </c>
    </row>
    <row r="42" spans="1:3" ht="12.75">
      <c r="A42">
        <v>2018</v>
      </c>
      <c r="B42" s="1">
        <f t="shared" si="2"/>
        <v>40957.34549692277</v>
      </c>
      <c r="C42" s="1">
        <f t="shared" si="3"/>
        <v>12636388.068513472</v>
      </c>
    </row>
    <row r="43" spans="1:3" ht="12.75">
      <c r="A43">
        <v>2019</v>
      </c>
      <c r="B43" s="1">
        <f t="shared" si="2"/>
        <v>42837.28765523152</v>
      </c>
      <c r="C43" s="1">
        <f t="shared" si="3"/>
        <v>12593550.780858241</v>
      </c>
    </row>
    <row r="44" spans="1:3" ht="12.75">
      <c r="A44">
        <v>2020</v>
      </c>
      <c r="B44" s="1">
        <f t="shared" si="2"/>
        <v>44803.51915860665</v>
      </c>
      <c r="C44" s="1">
        <f t="shared" si="3"/>
        <v>12548747.261699634</v>
      </c>
    </row>
    <row r="45" spans="1:3" ht="12.75">
      <c r="A45">
        <v>2021</v>
      </c>
      <c r="B45" s="1">
        <f t="shared" si="2"/>
        <v>46860.00068798669</v>
      </c>
      <c r="C45" s="1">
        <f t="shared" si="3"/>
        <v>12501887.261011647</v>
      </c>
    </row>
    <row r="46" spans="1:3" ht="12.75">
      <c r="A46">
        <v>2022</v>
      </c>
      <c r="B46" s="1">
        <f t="shared" si="2"/>
        <v>49010.87471956528</v>
      </c>
      <c r="C46" s="1">
        <f t="shared" si="3"/>
        <v>12452876.386292081</v>
      </c>
    </row>
    <row r="47" spans="1:3" ht="12.75">
      <c r="A47">
        <v>2023</v>
      </c>
      <c r="B47" s="1">
        <f t="shared" si="2"/>
        <v>51260.47386919333</v>
      </c>
      <c r="C47" s="1">
        <f t="shared" si="3"/>
        <v>12401615.912422888</v>
      </c>
    </row>
    <row r="48" spans="1:3" ht="12.75">
      <c r="A48">
        <v>2024</v>
      </c>
      <c r="B48" s="1">
        <f t="shared" si="2"/>
        <v>53613.32961978931</v>
      </c>
      <c r="C48" s="1">
        <f t="shared" si="3"/>
        <v>12348002.582803098</v>
      </c>
    </row>
    <row r="49" spans="1:3" ht="12.75">
      <c r="A49">
        <v>2025</v>
      </c>
      <c r="B49" s="1">
        <f t="shared" si="2"/>
        <v>56074.18144933764</v>
      </c>
      <c r="C49" s="1">
        <f t="shared" si="3"/>
        <v>12291928.401353762</v>
      </c>
    </row>
    <row r="50" spans="1:3" ht="12.75">
      <c r="A50">
        <v>2026</v>
      </c>
      <c r="B50" s="1">
        <f t="shared" si="2"/>
        <v>58647.98637786224</v>
      </c>
      <c r="C50" s="1">
        <f t="shared" si="3"/>
        <v>12233280.4149759</v>
      </c>
    </row>
    <row r="51" spans="1:3" ht="12.75">
      <c r="A51">
        <v>2027</v>
      </c>
      <c r="B51" s="1">
        <f t="shared" si="2"/>
        <v>61339.92895260612</v>
      </c>
      <c r="C51" s="1">
        <f t="shared" si="3"/>
        <v>12171940.486023294</v>
      </c>
    </row>
    <row r="52" spans="1:3" ht="12.75">
      <c r="A52">
        <v>2028</v>
      </c>
      <c r="B52" s="1">
        <f t="shared" si="2"/>
        <v>64155.43169153074</v>
      </c>
      <c r="C52" s="1">
        <f t="shared" si="3"/>
        <v>12107785.054331763</v>
      </c>
    </row>
    <row r="53" spans="1:3" ht="12.75">
      <c r="A53">
        <v>2029</v>
      </c>
      <c r="B53" s="1">
        <f t="shared" si="2"/>
        <v>67100.166006172</v>
      </c>
      <c r="C53" s="1">
        <f t="shared" si="3"/>
        <v>12040684.88832559</v>
      </c>
    </row>
    <row r="54" spans="1:3" ht="12.75">
      <c r="A54">
        <v>2030</v>
      </c>
      <c r="B54" s="1">
        <f t="shared" si="2"/>
        <v>70180.0636258553</v>
      </c>
      <c r="C54" s="1">
        <f t="shared" si="3"/>
        <v>11970504.824699735</v>
      </c>
    </row>
    <row r="55" spans="1:3" ht="12.75">
      <c r="A55">
        <v>2031</v>
      </c>
      <c r="B55" s="1">
        <f t="shared" si="2"/>
        <v>73401.32854628206</v>
      </c>
      <c r="C55" s="1">
        <f t="shared" si="3"/>
        <v>11897103.496153453</v>
      </c>
    </row>
    <row r="56" spans="1:3" ht="12.75">
      <c r="A56">
        <v>2032</v>
      </c>
      <c r="B56" s="1">
        <f t="shared" si="2"/>
        <v>76770.44952655642</v>
      </c>
      <c r="C56" s="1">
        <f t="shared" si="3"/>
        <v>11820333.046626898</v>
      </c>
    </row>
    <row r="57" spans="1:3" ht="12.75">
      <c r="A57">
        <v>2033</v>
      </c>
      <c r="B57" s="1">
        <f t="shared" si="2"/>
        <v>80294.21315982536</v>
      </c>
      <c r="C57" s="1">
        <f t="shared" si="3"/>
        <v>11740038.833467072</v>
      </c>
    </row>
    <row r="58" spans="1:3" ht="12.75">
      <c r="A58">
        <v>2034</v>
      </c>
      <c r="B58" s="1">
        <f t="shared" si="2"/>
        <v>83979.71754386135</v>
      </c>
      <c r="C58" s="1">
        <f t="shared" si="3"/>
        <v>11656059.115923211</v>
      </c>
    </row>
    <row r="59" spans="1:3" ht="12.75">
      <c r="A59">
        <v>2035</v>
      </c>
      <c r="B59" s="1">
        <f t="shared" si="2"/>
        <v>87834.38657912459</v>
      </c>
      <c r="C59" s="1">
        <f t="shared" si="3"/>
        <v>11568224.729344087</v>
      </c>
    </row>
    <row r="60" spans="1:3" ht="12.75">
      <c r="A60">
        <v>2036</v>
      </c>
      <c r="B60" s="1">
        <f t="shared" si="2"/>
        <v>91865.98492310641</v>
      </c>
      <c r="C60" s="1">
        <f t="shared" si="3"/>
        <v>11476358.744420981</v>
      </c>
    </row>
    <row r="61" spans="1:3" ht="12.75">
      <c r="A61">
        <v>2037</v>
      </c>
      <c r="B61" s="1">
        <f t="shared" si="2"/>
        <v>96082.633631077</v>
      </c>
      <c r="C61" s="1">
        <f t="shared" si="3"/>
        <v>11380276.110789904</v>
      </c>
    </row>
    <row r="62" spans="1:3" ht="12.75">
      <c r="A62">
        <v>2038</v>
      </c>
      <c r="B62" s="1">
        <f t="shared" si="2"/>
        <v>100492.82651474343</v>
      </c>
      <c r="C62" s="1">
        <f t="shared" si="3"/>
        <v>11279783.284275161</v>
      </c>
    </row>
    <row r="63" spans="1:3" ht="12.75">
      <c r="A63">
        <v>2039</v>
      </c>
      <c r="B63" s="1">
        <f t="shared" si="2"/>
        <v>105105.44725177015</v>
      </c>
      <c r="C63" s="1">
        <f t="shared" si="3"/>
        <v>11174677.83702339</v>
      </c>
    </row>
    <row r="64" spans="1:3" ht="12.75">
      <c r="A64">
        <v>2040</v>
      </c>
      <c r="B64" s="1">
        <f t="shared" si="2"/>
        <v>109929.7872806264</v>
      </c>
      <c r="C64" s="1">
        <f t="shared" si="3"/>
        <v>11064748.049742764</v>
      </c>
    </row>
    <row r="65" spans="1:3" ht="12.75">
      <c r="A65">
        <v>2041</v>
      </c>
      <c r="B65" s="1">
        <f t="shared" si="2"/>
        <v>114975.56451680716</v>
      </c>
      <c r="C65" s="1">
        <f t="shared" si="3"/>
        <v>10949772.485225957</v>
      </c>
    </row>
    <row r="66" spans="1:3" ht="12.75">
      <c r="A66">
        <v>2042</v>
      </c>
      <c r="B66" s="1">
        <f t="shared" si="2"/>
        <v>120252.94292812861</v>
      </c>
      <c r="C66" s="1">
        <f t="shared" si="3"/>
        <v>10829519.542297829</v>
      </c>
    </row>
    <row r="67" spans="1:3" ht="12.75">
      <c r="A67">
        <v>2043</v>
      </c>
      <c r="B67" s="1">
        <f t="shared" si="2"/>
        <v>125772.55300852972</v>
      </c>
      <c r="C67" s="1">
        <f t="shared" si="3"/>
        <v>10703746.989289299</v>
      </c>
    </row>
    <row r="68" spans="1:3" ht="12.75">
      <c r="A68">
        <v>2044</v>
      </c>
      <c r="B68" s="1">
        <f t="shared" si="2"/>
        <v>131545.51319162123</v>
      </c>
      <c r="C68" s="1">
        <f t="shared" si="3"/>
        <v>10572201.476097677</v>
      </c>
    </row>
    <row r="69" spans="1:3" ht="12.75">
      <c r="A69">
        <v>2045</v>
      </c>
      <c r="B69" s="1">
        <f t="shared" si="2"/>
        <v>137583.45224711663</v>
      </c>
      <c r="C69" s="1">
        <f t="shared" si="3"/>
        <v>10434618.02385056</v>
      </c>
    </row>
    <row r="70" spans="1:3" ht="12.75">
      <c r="A70">
        <v>2046</v>
      </c>
      <c r="B70" s="1">
        <f t="shared" si="2"/>
        <v>143898.53270525928</v>
      </c>
      <c r="C70" s="1">
        <f t="shared" si="3"/>
        <v>10290719.491145302</v>
      </c>
    </row>
    <row r="71" spans="1:3" ht="12.75">
      <c r="A71">
        <v>2047</v>
      </c>
      <c r="B71" s="1">
        <f t="shared" si="2"/>
        <v>150503.4753564307</v>
      </c>
      <c r="C71" s="1">
        <f t="shared" si="3"/>
        <v>10140216.015788872</v>
      </c>
    </row>
    <row r="72" spans="1:3" ht="12.75">
      <c r="A72">
        <v>2048</v>
      </c>
      <c r="B72" s="1">
        <f t="shared" si="2"/>
        <v>157411.58487529086</v>
      </c>
      <c r="C72" s="1">
        <f t="shared" si="3"/>
        <v>9982804.43091358</v>
      </c>
    </row>
    <row r="73" spans="1:3" ht="12.75">
      <c r="A73">
        <v>2049</v>
      </c>
      <c r="B73" s="1">
        <f t="shared" si="2"/>
        <v>164636.7766210667</v>
      </c>
      <c r="C73" s="1">
        <f t="shared" si="3"/>
        <v>9818167.654292515</v>
      </c>
    </row>
    <row r="74" spans="1:3" ht="12.75">
      <c r="A74">
        <v>2050</v>
      </c>
      <c r="B74" s="1">
        <f t="shared" si="2"/>
        <v>172193.60466797368</v>
      </c>
      <c r="C74" s="1">
        <f t="shared" si="3"/>
        <v>9645974.049624542</v>
      </c>
    </row>
    <row r="75" spans="1:3" ht="12.75">
      <c r="A75">
        <f aca="true" t="shared" si="4" ref="A75:A101">A74+1</f>
        <v>2051</v>
      </c>
      <c r="B75" s="1">
        <f t="shared" si="2"/>
        <v>180097.29112223367</v>
      </c>
      <c r="C75" s="1">
        <f t="shared" si="3"/>
        <v>9465876.758502308</v>
      </c>
    </row>
    <row r="76" spans="1:3" ht="12.75">
      <c r="A76">
        <f t="shared" si="4"/>
        <v>2052</v>
      </c>
      <c r="B76" s="1">
        <f t="shared" si="2"/>
        <v>188363.75678474418</v>
      </c>
      <c r="C76" s="1">
        <f t="shared" si="3"/>
        <v>9277513.001717564</v>
      </c>
    </row>
    <row r="77" spans="1:3" ht="12.75">
      <c r="A77">
        <f t="shared" si="4"/>
        <v>2053</v>
      </c>
      <c r="B77" s="1">
        <f t="shared" si="2"/>
        <v>197009.65322116393</v>
      </c>
      <c r="C77" s="1">
        <f t="shared" si="3"/>
        <v>9080503.3484964</v>
      </c>
    </row>
    <row r="78" spans="1:3" ht="12.75">
      <c r="A78">
        <f t="shared" si="4"/>
        <v>2054</v>
      </c>
      <c r="B78" s="1">
        <f t="shared" si="2"/>
        <v>206052.39630401536</v>
      </c>
      <c r="C78" s="1">
        <f t="shared" si="3"/>
        <v>8874450.952192385</v>
      </c>
    </row>
    <row r="79" spans="1:3" ht="12.75">
      <c r="A79">
        <f t="shared" si="4"/>
        <v>2055</v>
      </c>
      <c r="B79" s="1">
        <f t="shared" si="2"/>
        <v>215510.20129436968</v>
      </c>
      <c r="C79" s="1">
        <f t="shared" si="3"/>
        <v>8658940.750898015</v>
      </c>
    </row>
    <row r="80" spans="1:3" ht="12.75">
      <c r="A80">
        <f t="shared" si="4"/>
        <v>2056</v>
      </c>
      <c r="B80" s="1">
        <f t="shared" si="2"/>
        <v>225402.11953378125</v>
      </c>
      <c r="C80" s="1">
        <f t="shared" si="3"/>
        <v>8433538.631364234</v>
      </c>
    </row>
    <row r="81" spans="1:3" ht="12.75">
      <c r="A81">
        <f t="shared" si="4"/>
        <v>2057</v>
      </c>
      <c r="B81" s="1">
        <f t="shared" si="2"/>
        <v>235748.0768203818</v>
      </c>
      <c r="C81" s="1">
        <f t="shared" si="3"/>
        <v>8197790.554543852</v>
      </c>
    </row>
    <row r="82" spans="1:3" ht="12.75">
      <c r="A82">
        <f t="shared" si="4"/>
        <v>2058</v>
      </c>
      <c r="B82" s="1">
        <f t="shared" si="2"/>
        <v>246568.91354643734</v>
      </c>
      <c r="C82" s="1">
        <f t="shared" si="3"/>
        <v>7951221.6409974145</v>
      </c>
    </row>
    <row r="83" spans="1:3" ht="12.75">
      <c r="A83">
        <f t="shared" si="4"/>
        <v>2059</v>
      </c>
      <c r="B83" s="1">
        <f t="shared" si="2"/>
        <v>257886.42667821882</v>
      </c>
      <c r="C83" s="1">
        <f t="shared" si="3"/>
        <v>7693335.214319196</v>
      </c>
    </row>
    <row r="84" spans="1:3" ht="12.75">
      <c r="A84">
        <f t="shared" si="4"/>
        <v>2060</v>
      </c>
      <c r="B84" s="1">
        <f t="shared" si="2"/>
        <v>269723.41366274905</v>
      </c>
      <c r="C84" s="1">
        <f t="shared" si="3"/>
        <v>7423611.800656446</v>
      </c>
    </row>
    <row r="85" spans="1:3" ht="12.75">
      <c r="A85">
        <f t="shared" si="4"/>
        <v>2061</v>
      </c>
      <c r="B85" s="1">
        <f t="shared" si="2"/>
        <v>282103.71834986925</v>
      </c>
      <c r="C85" s="1">
        <f t="shared" si="3"/>
        <v>7141508.082306577</v>
      </c>
    </row>
    <row r="86" spans="1:3" ht="12.75">
      <c r="A86">
        <f t="shared" si="4"/>
        <v>2062</v>
      </c>
      <c r="B86" s="1">
        <f t="shared" si="2"/>
        <v>295052.27902212826</v>
      </c>
      <c r="C86" s="1">
        <f t="shared" si="3"/>
        <v>6846455.803284449</v>
      </c>
    </row>
    <row r="87" spans="1:3" ht="12.75">
      <c r="A87">
        <f t="shared" si="4"/>
        <v>2063</v>
      </c>
      <c r="B87" s="1">
        <f t="shared" si="2"/>
        <v>308595.178629244</v>
      </c>
      <c r="C87" s="1">
        <f t="shared" si="3"/>
        <v>6537860.624655205</v>
      </c>
    </row>
    <row r="88" spans="1:3" ht="12.75">
      <c r="A88">
        <f t="shared" si="4"/>
        <v>2064</v>
      </c>
      <c r="B88" s="1">
        <f t="shared" si="2"/>
        <v>322759.6973283263</v>
      </c>
      <c r="C88" s="1">
        <f t="shared" si="3"/>
        <v>6215100.9273268785</v>
      </c>
    </row>
    <row r="89" spans="1:3" ht="12.75">
      <c r="A89">
        <f t="shared" si="4"/>
        <v>2065</v>
      </c>
      <c r="B89" s="1">
        <f t="shared" si="2"/>
        <v>337574.3674356965</v>
      </c>
      <c r="C89" s="1">
        <f t="shared" si="3"/>
        <v>5877526.559891182</v>
      </c>
    </row>
    <row r="90" spans="1:3" ht="12.75">
      <c r="A90">
        <f t="shared" si="4"/>
        <v>2066</v>
      </c>
      <c r="B90" s="1">
        <f t="shared" si="2"/>
        <v>353069.03090099496</v>
      </c>
      <c r="C90" s="1">
        <f t="shared" si="3"/>
        <v>5524457.528990187</v>
      </c>
    </row>
    <row r="91" spans="1:3" ht="12.75">
      <c r="A91">
        <f t="shared" si="4"/>
        <v>2067</v>
      </c>
      <c r="B91" s="1">
        <f t="shared" si="2"/>
        <v>369274.8994193506</v>
      </c>
      <c r="C91" s="1">
        <f t="shared" si="3"/>
        <v>5155182.629570836</v>
      </c>
    </row>
    <row r="92" spans="1:3" ht="12.75">
      <c r="A92">
        <f t="shared" si="4"/>
        <v>2068</v>
      </c>
      <c r="B92" s="1">
        <f t="shared" si="2"/>
        <v>386224.6173026988</v>
      </c>
      <c r="C92" s="1">
        <f t="shared" si="3"/>
        <v>4768958.012268137</v>
      </c>
    </row>
    <row r="93" spans="1:3" ht="12.75">
      <c r="A93">
        <f t="shared" si="4"/>
        <v>2069</v>
      </c>
      <c r="B93" s="1">
        <f t="shared" si="2"/>
        <v>403952.32723689266</v>
      </c>
      <c r="C93" s="1">
        <f t="shared" si="3"/>
        <v>4365005.6850312445</v>
      </c>
    </row>
    <row r="94" spans="1:3" ht="12.75">
      <c r="A94">
        <f t="shared" si="4"/>
        <v>2070</v>
      </c>
      <c r="B94" s="1">
        <f t="shared" si="2"/>
        <v>422493.73905706604</v>
      </c>
      <c r="C94" s="1">
        <f t="shared" si="3"/>
        <v>3942511.9459741786</v>
      </c>
    </row>
    <row r="95" spans="1:3" ht="12.75">
      <c r="A95">
        <f t="shared" si="4"/>
        <v>2071</v>
      </c>
      <c r="B95" s="1">
        <f t="shared" si="2"/>
        <v>441886.2016797854</v>
      </c>
      <c r="C95" s="1">
        <f t="shared" si="3"/>
        <v>3500625.7442943933</v>
      </c>
    </row>
    <row r="96" spans="1:3" ht="12.75">
      <c r="A96">
        <f t="shared" si="4"/>
        <v>2072</v>
      </c>
      <c r="B96" s="1">
        <f t="shared" si="2"/>
        <v>462168.77833688754</v>
      </c>
      <c r="C96" s="1">
        <f t="shared" si="3"/>
        <v>3038456.9659575056</v>
      </c>
    </row>
    <row r="97" spans="1:3" ht="12.75">
      <c r="A97">
        <f t="shared" si="4"/>
        <v>2073</v>
      </c>
      <c r="B97" s="1">
        <f>B96+(B96*0.0459)</f>
        <v>483382.3252625507</v>
      </c>
      <c r="C97" s="1">
        <f>C96-B97</f>
        <v>2555074.640694955</v>
      </c>
    </row>
    <row r="98" spans="1:3" ht="12.75">
      <c r="A98">
        <f t="shared" si="4"/>
        <v>2074</v>
      </c>
      <c r="B98" s="1">
        <f>B97+(B97*0.0459)</f>
        <v>505569.57399210177</v>
      </c>
      <c r="C98" s="1">
        <f>C97-B98</f>
        <v>2049505.0667028532</v>
      </c>
    </row>
    <row r="99" spans="1:3" ht="12.75">
      <c r="A99">
        <f t="shared" si="4"/>
        <v>2075</v>
      </c>
      <c r="B99" s="1">
        <f>B98+(B98*0.0459)</f>
        <v>528775.2174383393</v>
      </c>
      <c r="C99" s="1">
        <f>C98-B99</f>
        <v>1520729.849264514</v>
      </c>
    </row>
    <row r="100" spans="1:3" ht="12.75">
      <c r="A100">
        <f t="shared" si="4"/>
        <v>2076</v>
      </c>
      <c r="B100" s="1">
        <f>B99+(B99*0.0459)</f>
        <v>553045.999918759</v>
      </c>
      <c r="C100" s="1">
        <f>C99-B100</f>
        <v>967683.849345755</v>
      </c>
    </row>
    <row r="101" spans="1:3" ht="12.75">
      <c r="A101">
        <f t="shared" si="4"/>
        <v>2077</v>
      </c>
      <c r="B101" s="1">
        <f>B100+(B100*0.0459)</f>
        <v>578430.81131503</v>
      </c>
      <c r="C101" s="1">
        <f>C100-B101</f>
        <v>389253.038030725</v>
      </c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</sheetData>
  <mergeCells count="3">
    <mergeCell ref="B1:C1"/>
    <mergeCell ref="A5:B5"/>
    <mergeCell ref="C30:D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Pope</dc:creator>
  <cp:keywords/>
  <dc:description/>
  <cp:lastModifiedBy>Emily Pope</cp:lastModifiedBy>
  <dcterms:created xsi:type="dcterms:W3CDTF">2008-02-19T18:02:29Z</dcterms:created>
  <cp:category/>
  <cp:version/>
  <cp:contentType/>
  <cp:contentStatus/>
</cp:coreProperties>
</file>